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2" windowWidth="18792" windowHeight="12276" tabRatio="637" activeTab="0"/>
  </bookViews>
  <sheets>
    <sheet name="Income Statement" sheetId="1" r:id="rId1"/>
    <sheet name="Defn" sheetId="2" state="hidden" r:id="rId2"/>
    <sheet name="Capital program" sheetId="3" r:id="rId3"/>
    <sheet name="Defn_Old" sheetId="4" state="hidden" r:id="rId4"/>
    <sheet name="Income Statement_Old" sheetId="5" state="hidden" r:id="rId5"/>
  </sheets>
  <definedNames>
    <definedName name="_xlnm.Print_Area" localSheetId="2">'Capital program'!$A$1:$E$38</definedName>
    <definedName name="_xlnm.Print_Area" localSheetId="1">'Defn'!$H$24:$L$54</definedName>
    <definedName name="_xlnm.Print_Area" localSheetId="3">'Defn_Old'!$H$24:$R$58</definedName>
    <definedName name="_xlnm.Print_Area" localSheetId="0">'Income Statement'!$B$2:$O$42</definedName>
    <definedName name="_xlnm.Print_Area" localSheetId="4">'Income Statement_Old'!$B$2:$L$36</definedName>
  </definedNames>
  <calcPr fullCalcOnLoad="1"/>
</workbook>
</file>

<file path=xl/comments1.xml><?xml version="1.0" encoding="utf-8"?>
<comments xmlns="http://schemas.openxmlformats.org/spreadsheetml/2006/main">
  <authors>
    <author>Aaron Light</author>
  </authors>
  <commentList>
    <comment ref="A1" authorId="0">
      <text>
        <r>
          <rPr>
            <sz val="9"/>
            <rFont val="Tahoma"/>
            <family val="2"/>
          </rPr>
          <t>FORMAT MANAGEMENT REPORT
Defn=Defn</t>
        </r>
      </text>
    </comment>
  </commentList>
</comments>
</file>

<file path=xl/comments5.xml><?xml version="1.0" encoding="utf-8"?>
<comments xmlns="http://schemas.openxmlformats.org/spreadsheetml/2006/main">
  <authors>
    <author>Aaron Light</author>
  </authors>
  <commentList>
    <comment ref="A1" authorId="0">
      <text>
        <r>
          <rPr>
            <sz val="9"/>
            <rFont val="Tahoma"/>
            <family val="2"/>
          </rPr>
          <t>FORMAT MANAGEMENT REPORT
Defn=Defn_Old</t>
        </r>
      </text>
    </comment>
  </commentList>
</comments>
</file>

<file path=xl/sharedStrings.xml><?xml version="1.0" encoding="utf-8"?>
<sst xmlns="http://schemas.openxmlformats.org/spreadsheetml/2006/main" count="803" uniqueCount="280">
  <si>
    <t>;;;;-0.001;;False;;Rates and charges</t>
  </si>
  <si>
    <t>;;;;-0.001;;False;;Other revenue</t>
  </si>
  <si>
    <t>;;;;0.001;;False;;Depreciation</t>
  </si>
  <si>
    <t>;;;;0.001;;False;;Other expenses</t>
  </si>
  <si>
    <t>;;;;0.001;;False;;Borrowing costs</t>
  </si>
  <si>
    <t>FORMAT MANAGEMENT REPORT</t>
  </si>
  <si>
    <t>REPORT SETTINGS</t>
  </si>
  <si>
    <t>Description:</t>
  </si>
  <si>
    <t>Narration 1:</t>
  </si>
  <si>
    <t>Narration 2:</t>
  </si>
  <si>
    <t>Narration 3:</t>
  </si>
  <si>
    <t>Chart Name:</t>
  </si>
  <si>
    <t>Destination:</t>
  </si>
  <si>
    <t>Drilldown:</t>
  </si>
  <si>
    <t>COLUMN SETTINGS</t>
  </si>
  <si>
    <t>ROW SETTINGS</t>
  </si>
  <si>
    <t>Command</t>
  </si>
  <si>
    <t>Cons./Label</t>
  </si>
  <si>
    <t>Selection</t>
  </si>
  <si>
    <t>Search</t>
  </si>
  <si>
    <t>Value (Fr)</t>
  </si>
  <si>
    <t>Value (To)</t>
  </si>
  <si>
    <t>Column Name:</t>
  </si>
  <si>
    <t>Display Column:</t>
  </si>
  <si>
    <t>Column Type:</t>
  </si>
  <si>
    <t>Display Description:</t>
  </si>
  <si>
    <t>Display Code:</t>
  </si>
  <si>
    <t>Ledger:</t>
  </si>
  <si>
    <t>From Period:</t>
  </si>
  <si>
    <t>To Period:</t>
  </si>
  <si>
    <t>Values to Load:</t>
  </si>
  <si>
    <t>Commitment Type:</t>
  </si>
  <si>
    <t>Column Criteria:</t>
  </si>
  <si>
    <t>VARIABLES</t>
  </si>
  <si>
    <t>Variable 1:</t>
  </si>
  <si>
    <t>Variable 2:</t>
  </si>
  <si>
    <t>Variable 3:</t>
  </si>
  <si>
    <t>Variable 4:</t>
  </si>
  <si>
    <t>Variable 5:</t>
  </si>
  <si>
    <t>Variable 6:</t>
  </si>
  <si>
    <t>Variable</t>
  </si>
  <si>
    <t>Description</t>
  </si>
  <si>
    <t>Type/Edit</t>
  </si>
  <si>
    <t>Value/SysVar</t>
  </si>
  <si>
    <t>Created by user TECHONE - 18/10/2005 10:03:04 AM</t>
  </si>
  <si>
    <t>GLCHART</t>
  </si>
  <si>
    <t>Ledger,Yes</t>
  </si>
  <si>
    <t>ACTLDG</t>
  </si>
  <si>
    <t>FORLDG</t>
  </si>
  <si>
    <t>{&amp;LDG_GL_FOR_CURR}</t>
  </si>
  <si>
    <t>PERIOD</t>
  </si>
  <si>
    <t>Year to Date Period</t>
  </si>
  <si>
    <t/>
  </si>
  <si>
    <t>Period Balance</t>
  </si>
  <si>
    <t>1</t>
  </si>
  <si>
    <t>{&amp;PERIOD}</t>
  </si>
  <si>
    <t>Amount1</t>
  </si>
  <si>
    <t>Yes,Yes</t>
  </si>
  <si>
    <t>C2</t>
  </si>
  <si>
    <t>{&amp;ACTLDG}</t>
  </si>
  <si>
    <t>User Defined</t>
  </si>
  <si>
    <t>Yes,No</t>
  </si>
  <si>
    <t>C4</t>
  </si>
  <si>
    <t>12</t>
  </si>
  <si>
    <t>{&amp;FORLDG}</t>
  </si>
  <si>
    <t>C8</t>
  </si>
  <si>
    <t>*</t>
  </si>
  <si>
    <t>SET</t>
  </si>
  <si>
    <t>=</t>
  </si>
  <si>
    <t>No</t>
  </si>
  <si>
    <t>Budget</t>
  </si>
  <si>
    <t>$'000</t>
  </si>
  <si>
    <t>Actual</t>
  </si>
  <si>
    <t>Variance</t>
  </si>
  <si>
    <t>FACTOR</t>
  </si>
  <si>
    <t>SIGN</t>
  </si>
  <si>
    <t>Credit</t>
  </si>
  <si>
    <t>Statement of Financial Performance</t>
  </si>
  <si>
    <t>Expenses</t>
  </si>
  <si>
    <t>Total Expenses</t>
  </si>
  <si>
    <t>Commands</t>
  </si>
  <si>
    <t>[C2]</t>
  </si>
  <si>
    <t>[C4]</t>
  </si>
  <si>
    <t>[C5]</t>
  </si>
  <si>
    <t>[C7]</t>
  </si>
  <si>
    <t>GL Actual Ledger</t>
  </si>
  <si>
    <t>GL Forecast Ledger</t>
  </si>
  <si>
    <t>BUDLDG</t>
  </si>
  <si>
    <t>GL Budget Ledger</t>
  </si>
  <si>
    <t>{&amp;BUDLDG}</t>
  </si>
  <si>
    <t>Statutory Accounts</t>
  </si>
  <si>
    <t>Depreciation</t>
  </si>
  <si>
    <t>Forecast</t>
  </si>
  <si>
    <t>Debit</t>
  </si>
  <si>
    <t>Level2</t>
  </si>
  <si>
    <t>Account Type</t>
  </si>
  <si>
    <t>&lt;&gt;</t>
  </si>
  <si>
    <t>8</t>
  </si>
  <si>
    <t>Level3</t>
  </si>
  <si>
    <t>Cost Centre</t>
  </si>
  <si>
    <t>not between</t>
  </si>
  <si>
    <t>80000</t>
  </si>
  <si>
    <t>89999</t>
  </si>
  <si>
    <t>Long</t>
  </si>
  <si>
    <t>{&amp;LDG_GL_BUD_CURR}</t>
  </si>
  <si>
    <t>{&amp;LDG_GL_ACT_CURR}</t>
  </si>
  <si>
    <t>Level4</t>
  </si>
  <si>
    <t>Rates and charges</t>
  </si>
  <si>
    <t>Other revenue</t>
  </si>
  <si>
    <t>DISPLAY</t>
  </si>
  <si>
    <t>07</t>
  </si>
  <si>
    <t>Other expenses</t>
  </si>
  <si>
    <t>Borrowing costs</t>
  </si>
  <si>
    <t>13</t>
  </si>
  <si>
    <t>16</t>
  </si>
  <si>
    <t>Annual</t>
  </si>
  <si>
    <t>Year to Date</t>
  </si>
  <si>
    <t>Period,Yes</t>
  </si>
  <si>
    <t>{&amp;LDG_GL_ACT_PREV}</t>
  </si>
  <si>
    <t>Last</t>
  </si>
  <si>
    <t>Year</t>
  </si>
  <si>
    <t>01</t>
  </si>
  <si>
    <t>Operating grants</t>
  </si>
  <si>
    <t>User fees and charges</t>
  </si>
  <si>
    <t>Statutory fees and charges</t>
  </si>
  <si>
    <t>Interest received</t>
  </si>
  <si>
    <t>Stat Account Notes</t>
  </si>
  <si>
    <t>04.1</t>
  </si>
  <si>
    <t>;;;;-0.001;;False;;Operating grants</t>
  </si>
  <si>
    <t>;;;;-0.001;;False;;User fees and charges</t>
  </si>
  <si>
    <t>03.1</t>
  </si>
  <si>
    <t>;;;;-0.001;;False;;Interest received</t>
  </si>
  <si>
    <t>03.2</t>
  </si>
  <si>
    <t>;;;;-0.001;;False;;Statutory fees and charges</t>
  </si>
  <si>
    <t>Employee costs</t>
  </si>
  <si>
    <t>Materials and consumables</t>
  </si>
  <si>
    <t>;;;;0.001;;False;;Employee costs</t>
  </si>
  <si>
    <t>;;;;0.001;;False;;Materials and consumables</t>
  </si>
  <si>
    <t>10</t>
  </si>
  <si>
    <t>11</t>
  </si>
  <si>
    <t>14</t>
  </si>
  <si>
    <t>Capital grants and contributions</t>
  </si>
  <si>
    <t>04.2</t>
  </si>
  <si>
    <t>18</t>
  </si>
  <si>
    <t>;;;;-0.001;;False;;Capital grants and contributions</t>
  </si>
  <si>
    <t>{&amp;PER_GL_PREV}</t>
  </si>
  <si>
    <t>one of</t>
  </si>
  <si>
    <t>Net gain (loss) on disposal of property, infrastructure, plant and equipment and land held for sale</t>
  </si>
  <si>
    <t>08,15</t>
  </si>
  <si>
    <t>;;;;-0.001;;False;;Net gain (loss) on disposal of property, infrastructure, plant and equipment and land held for sale</t>
  </si>
  <si>
    <t>ACTLDGPREV</t>
  </si>
  <si>
    <t>C1</t>
  </si>
  <si>
    <t>C3</t>
  </si>
  <si>
    <t>C5</t>
  </si>
  <si>
    <t>C6</t>
  </si>
  <si>
    <t>C7</t>
  </si>
  <si>
    <t>Comprehensive Income Statement</t>
  </si>
  <si>
    <t>%</t>
  </si>
  <si>
    <t>C9</t>
  </si>
  <si>
    <t>C10</t>
  </si>
  <si>
    <t>ABUDLDG</t>
  </si>
  <si>
    <t>GL Amended Budget Ledger</t>
  </si>
  <si>
    <t>{&amp;LDG_GL_ABUD_CURR}</t>
  </si>
  <si>
    <t>{&amp;ABUDLDG}</t>
  </si>
  <si>
    <t>Amended</t>
  </si>
  <si>
    <t>Result before capital income and asset items</t>
  </si>
  <si>
    <t>Expression</t>
  </si>
  <si>
    <t xml:space="preserve">Statutory Accounts = '05'  #AND# Stat Account Notes not one of '05.2' </t>
  </si>
  <si>
    <t>Capital contributions - cash (developer contributions)</t>
  </si>
  <si>
    <t>05.2</t>
  </si>
  <si>
    <t>Contributions - non-monetary assets</t>
  </si>
  <si>
    <t>{&amp;ACTLDGPREV}</t>
  </si>
  <si>
    <t>;;;;-0.001;;False;;Capital contributions - cash (developer contributions)</t>
  </si>
  <si>
    <t>;;;;-0.001;;False;;Contributions - non-monetary assets</t>
  </si>
  <si>
    <t>False,1,0,,,,,,,,,False,35,True</t>
  </si>
  <si>
    <t>Single,1,,Income Statement,No,,No,</t>
  </si>
  <si>
    <t>Income</t>
  </si>
  <si>
    <t>Total Income</t>
  </si>
  <si>
    <t>Surplus (Deficit)</t>
  </si>
  <si>
    <t>for the period ending 31 March 2015</t>
  </si>
  <si>
    <t>Single,1,,Income Statement_Old,No,,No,</t>
  </si>
  <si>
    <t>Statutory fees and fines</t>
  </si>
  <si>
    <t>User fees</t>
  </si>
  <si>
    <t>Contributions - monetary</t>
  </si>
  <si>
    <t>Other income</t>
  </si>
  <si>
    <t>Materials and services</t>
  </si>
  <si>
    <t>Finance costs</t>
  </si>
  <si>
    <t>Net gain (loss) on disposal of property, infrastructure, plant and equipment</t>
  </si>
  <si>
    <t>Surplus (deficit) for the year</t>
  </si>
  <si>
    <t>;;;;-0.001;;False;;Statutory fees and fines</t>
  </si>
  <si>
    <t>;;;;-0.001;;False;;User fees</t>
  </si>
  <si>
    <t>;;;;-0.001;;False;;Contributions - monetary</t>
  </si>
  <si>
    <t>;;;;-0.001;;False;;Other income</t>
  </si>
  <si>
    <t>;;;;0.001;;False;;Materials and services</t>
  </si>
  <si>
    <t>;;;;0.001;;False;;Finance costs</t>
  </si>
  <si>
    <t>;;;;0.001;;False;;Net gain (loss) on disposal of property, infrastructure, plant and equipment</t>
  </si>
  <si>
    <t xml:space="preserve">Grants - operating </t>
  </si>
  <si>
    <t>Grants - capital</t>
  </si>
  <si>
    <t xml:space="preserve">;;;;-0.001;;False;;Grants - operating </t>
  </si>
  <si>
    <t>;;;;-0.001;;False;;Grants - capital</t>
  </si>
  <si>
    <t>14,12</t>
  </si>
  <si>
    <t>ESC</t>
  </si>
  <si>
    <t>BUDGET</t>
  </si>
  <si>
    <t>17BUD3.5</t>
  </si>
  <si>
    <t>GLBUD17</t>
  </si>
  <si>
    <t>Var</t>
  </si>
  <si>
    <t>Comment</t>
  </si>
  <si>
    <t>Total Capital Budget</t>
  </si>
  <si>
    <t>Variance relates to the following projects</t>
  </si>
  <si>
    <t>Halletts Way/O'Leary Way - Southern Extension</t>
  </si>
  <si>
    <t>Ballan Depot - Preplanning</t>
  </si>
  <si>
    <t>Council contribution increased by $50k</t>
  </si>
  <si>
    <t>Bacchus Marsh Racecourse Reserve Sporting Facilities</t>
  </si>
  <si>
    <t>No Change overall. Just a change in split between Council Contribution and Grant. The Grant was $650k now $500k.</t>
  </si>
  <si>
    <t>Maddingley Park Changeroom Refurbishment</t>
  </si>
  <si>
    <t>Additional Grant money</t>
  </si>
  <si>
    <t>Maddingley Park Pavilion Improvements</t>
  </si>
  <si>
    <t>Additional Grant ($100k) and Community Contribution ($50k)</t>
  </si>
  <si>
    <t>Ballan Recreation Reserve Netball/Tennis Court Reconstruction</t>
  </si>
  <si>
    <t>Additional Grant ($100k) and Community Contribution ($25k)</t>
  </si>
  <si>
    <t>Masons Lane Western Pavilion Detailed Design</t>
  </si>
  <si>
    <t>No Change</t>
  </si>
  <si>
    <t>Wallace Recreation Reserve Accessible Toilet</t>
  </si>
  <si>
    <t>Station Street, Maddingley - Urbanisation</t>
  </si>
  <si>
    <t>Maddingley Park Lighting (Bacchus Marsh Train Station to Taverner Street)</t>
  </si>
  <si>
    <t>DDA Upgrade Program (annual program) - Upgrade pedestrian crossings and footpaths to ensure DDA compliance</t>
  </si>
  <si>
    <t>Bus Shelter / Bus Route Development Program  - New School Bus Shelters</t>
  </si>
  <si>
    <t>Coimadai Fire Brigade Community Facility</t>
  </si>
  <si>
    <t>Additional Grant ($48k) and Community Contribution ($25k)</t>
  </si>
  <si>
    <t>Darley Football Netball Club Safety Fencing</t>
  </si>
  <si>
    <t>Additional Grant ($5k) and Community Contribution ($2k)</t>
  </si>
  <si>
    <t>Navigators Tennis Club Improvements</t>
  </si>
  <si>
    <t>Additional Grant ($2.5k) and Community Contribution ($0.5k)</t>
  </si>
  <si>
    <t>The Avenue Bowling Club Resurfacing of the Lorna Lucas Green</t>
  </si>
  <si>
    <t>Additional Grant ($50k) and Community Contribution ($76.8k)</t>
  </si>
  <si>
    <t>Ballan Golf Club Water Consolidation Program</t>
  </si>
  <si>
    <t>Additional Grant ($3k)</t>
  </si>
  <si>
    <t>Plant Replacement</t>
  </si>
  <si>
    <t>Note</t>
  </si>
  <si>
    <t>Variance Explanation between ESC Submission and Proposed 2016/17 Budget</t>
  </si>
  <si>
    <r>
      <rPr>
        <b/>
        <sz val="10"/>
        <rFont val="Arial"/>
        <family val="2"/>
      </rPr>
      <t xml:space="preserve">3.  </t>
    </r>
    <r>
      <rPr>
        <sz val="10"/>
        <rFont val="Arial"/>
        <family val="2"/>
      </rPr>
      <t>Net changes in capital grants of $362,800 which mainly reflects increased funding for New and Upgrade Projects.  See Capital program analysis for detailed summary of changes</t>
    </r>
  </si>
  <si>
    <r>
      <rPr>
        <b/>
        <sz val="10"/>
        <rFont val="Arial"/>
        <family val="2"/>
      </rPr>
      <t xml:space="preserve">2. </t>
    </r>
    <r>
      <rPr>
        <sz val="10"/>
        <rFont val="Arial"/>
        <family val="2"/>
      </rPr>
      <t xml:space="preserve"> Increase of $30,487 revenue for Transfer Stations.</t>
    </r>
  </si>
  <si>
    <t>3.5% model</t>
  </si>
  <si>
    <r>
      <rPr>
        <b/>
        <sz val="10"/>
        <rFont val="Arial"/>
        <family val="2"/>
      </rPr>
      <t>1.</t>
    </r>
    <r>
      <rPr>
        <sz val="10"/>
        <rFont val="Arial"/>
        <family val="2"/>
      </rPr>
      <t xml:space="preserve">  Increase in Rates $161,000 relates mainly to updated information around growth in assessments. Also, waste charges have increased by $136,875 which relates to estimated revenue generated by the new Kerbside Greenwaste service which will be introduced in January 2017.  The non compulsory Green Waste service was approved by Council at Ordinary Meeting of Council on Wednesday the 6th April 2016. </t>
    </r>
  </si>
  <si>
    <r>
      <rPr>
        <b/>
        <sz val="10"/>
        <rFont val="Arial"/>
        <family val="2"/>
      </rPr>
      <t>7.</t>
    </r>
    <r>
      <rPr>
        <sz val="10"/>
        <rFont val="Arial"/>
        <family val="2"/>
      </rPr>
      <t xml:space="preserve">  Increase of $10,762 for interest repayments on borrowings. Loan Borrowings have increased from $2.750 million to $2.790 million. </t>
    </r>
  </si>
  <si>
    <r>
      <rPr>
        <b/>
        <sz val="10"/>
        <rFont val="Arial"/>
        <family val="2"/>
      </rPr>
      <t xml:space="preserve">5. </t>
    </r>
    <r>
      <rPr>
        <sz val="10"/>
        <rFont val="Arial"/>
        <family val="2"/>
      </rPr>
      <t xml:space="preserve"> Increase of $256,000 for sales of Greenwaste bins as part of the new service.  The non compulsory Green Waste service was approved by Council at Ordinary Meeting of Council on Wednesday the 6th April 2016. </t>
    </r>
  </si>
  <si>
    <r>
      <rPr>
        <b/>
        <sz val="10"/>
        <rFont val="Arial"/>
        <family val="2"/>
      </rPr>
      <t>6.</t>
    </r>
    <r>
      <rPr>
        <sz val="10"/>
        <rFont val="Arial"/>
        <family val="2"/>
      </rPr>
      <t xml:space="preserve">  Increase of $391,623 for costs relating to Kerbside Greenwaste collection. Includes purchase of new bins and contract costs.  The non compulsory Green Waste service was approved by Council at Ordinary Meeting of Council on Wednesday the 6th April 2016. </t>
    </r>
  </si>
  <si>
    <t>Major projects</t>
  </si>
  <si>
    <t>Total major projects</t>
  </si>
  <si>
    <t>New / Upgrade Projects</t>
  </si>
  <si>
    <t>Total New / Upgrade Projects</t>
  </si>
  <si>
    <t>Asset Renewal Program</t>
  </si>
  <si>
    <t>Asset renewal program</t>
  </si>
  <si>
    <t>Plant Replacement program</t>
  </si>
  <si>
    <t>Total Capital Improvement program</t>
  </si>
  <si>
    <t>ESC Data (3.5%)</t>
  </si>
  <si>
    <t>Draft 2016/17</t>
  </si>
  <si>
    <t>Capital Improvement program</t>
  </si>
  <si>
    <t>Draft 2016/17 Capital program</t>
  </si>
  <si>
    <t>Asset Renewal</t>
  </si>
  <si>
    <t xml:space="preserve">Moorabool Major Projects </t>
  </si>
  <si>
    <t>Funding of the CIP program</t>
  </si>
  <si>
    <t>Cash Reserves</t>
  </si>
  <si>
    <t>Operating Surplus</t>
  </si>
  <si>
    <t>Capital Grants &amp; Contributions</t>
  </si>
  <si>
    <t>Proceeds from sale of assets</t>
  </si>
  <si>
    <t>Loan Borrowings</t>
  </si>
  <si>
    <t>Total expenditure</t>
  </si>
  <si>
    <t>Total funding</t>
  </si>
  <si>
    <t>New &amp; Upgrade program</t>
  </si>
  <si>
    <t>3.  The Plant Replacement program has been reduced by $0.364M to offset the impact of the increase in scope of Moorabool Major Projects.  The draft 2016/17 Plant replacement program of $1.408M represent an increase of 3% above the 2015/16 Plant replacement program (2015/16 $1.367M).</t>
  </si>
  <si>
    <r>
      <rPr>
        <b/>
        <sz val="10"/>
        <rFont val="Arial"/>
        <family val="2"/>
      </rPr>
      <t xml:space="preserve">4. </t>
    </r>
    <r>
      <rPr>
        <sz val="10"/>
        <rFont val="Arial"/>
        <family val="2"/>
      </rPr>
      <t xml:space="preserve"> Decrease of $2 million due to an expected delay when Council will receive Developer Contributions.  These funds are expected to be received in the first half of the 2017/18 financial year so this represents a timing delay only.</t>
    </r>
  </si>
  <si>
    <t>1.  Halletts Way project increased by $0.385M due to increase in the scope of works.  Increase of $0.050M for the Ballan Depot project.  Refer Capital program tab for detailed variance analysis.</t>
  </si>
  <si>
    <t>5.  Overall $0.040M increase in loan borrowings required to fund the increase in the draft 2016/17 Capital Improvement program.</t>
  </si>
  <si>
    <t>2.  The New &amp; Upgrade program has increased from $0.800M to $1.313M due to confirmation of external funding for the New &amp; Upgrade program.  Council contribution for the New &amp; Upgrade program is still maintained at $0.800M in the draft 2016/17 budget.  Refer Capital program tab for detailed variance analysis.</t>
  </si>
  <si>
    <t>4.  Net increase in Capital Grants &amp; Contributions of $0.362M as a result of an additional $0.513M in funding for the New &amp; Upgrade program offset by a $0.150M decrease in projected funding for the Bacchus Marsh Racecourse Reserve project.  Refer Capital program tab for detailed variance analysis.</t>
  </si>
  <si>
    <t>no change</t>
  </si>
  <si>
    <t>Reduction of $0.364M to offset the increase in scope of Major Projects</t>
  </si>
  <si>
    <t>Variance of $584k from data sent to ESC and what is in Draft 2016/17 Budget</t>
  </si>
  <si>
    <t xml:space="preserve">Project scope has increase by $0.385M.  Additionally, developer contribution of $2m was expected to be received in 2016/17 to fund the project, will now be 2017/18. This is a timing delay only.  The funds are expected to be received in the first half of the 2017/18 financial year.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</si>
</sst>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C09]dddd\,\ d\ mmmm\ yyyy"/>
    <numFmt numFmtId="166" formatCode="#,##0;[Red]\(#,##0\)"/>
    <numFmt numFmtId="167" formatCode="0%;[Red]\(0\)%"/>
    <numFmt numFmtId="168" formatCode="#,##0%;[Red]\(#,##0\)%"/>
    <numFmt numFmtId="169" formatCode="#,##0;\(#,##0\)"/>
    <numFmt numFmtId="170" formatCode="#,##0%;\(#,##0\)%"/>
    <numFmt numFmtId="171" formatCode="#,##0.0;\(#,##0.0\)"/>
    <numFmt numFmtId="172" formatCode="#,##0.00;\(#,##0.00\)"/>
    <numFmt numFmtId="173" formatCode="#,##0.000;\(#,##0.000\)"/>
    <numFmt numFmtId="174" formatCode="#,##0.0;[Red]\(#,##0.0\)"/>
    <numFmt numFmtId="175" formatCode="#,##0.00;[Red]\(#,##0.00\)"/>
    <numFmt numFmtId="176" formatCode="#,##0.000;[Red]\(#,##0.000\)"/>
    <numFmt numFmtId="177" formatCode="#,##0_);\(#,##0\)"/>
    <numFmt numFmtId="178" formatCode="_-* #,##0_-;\-* #,##0_-;_-* &quot;-&quot;??_-;_-@_-"/>
  </numFmts>
  <fonts count="54">
    <font>
      <sz val="10"/>
      <name val="Arial"/>
      <family val="0"/>
    </font>
    <font>
      <i/>
      <sz val="10"/>
      <name val="Arial"/>
      <family val="2"/>
    </font>
    <font>
      <b/>
      <i/>
      <sz val="10"/>
      <name val="Arial"/>
      <family val="2"/>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sz val="9"/>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0"/>
      <color indexed="9"/>
      <name val="Arial"/>
      <family val="2"/>
    </font>
    <font>
      <sz val="10"/>
      <color indexed="9"/>
      <name val="Arial"/>
      <family val="2"/>
    </font>
    <font>
      <b/>
      <sz val="11"/>
      <color indexed="8"/>
      <name val="Calibri"/>
      <family val="2"/>
    </font>
    <font>
      <b/>
      <sz val="10"/>
      <color indexed="8"/>
      <name val="Calibri"/>
      <family val="2"/>
    </font>
    <font>
      <b/>
      <sz val="11"/>
      <name val="Calibri"/>
      <family val="2"/>
    </font>
    <font>
      <b/>
      <sz val="10"/>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0"/>
      <color theme="0"/>
      <name val="Arial"/>
      <family val="2"/>
    </font>
    <font>
      <sz val="10"/>
      <color theme="0"/>
      <name val="Arial"/>
      <family val="2"/>
    </font>
    <font>
      <b/>
      <sz val="11"/>
      <color theme="1"/>
      <name val="Calibri"/>
      <family val="2"/>
    </font>
    <font>
      <b/>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58AE31"/>
        <bgColor indexed="64"/>
      </patternFill>
    </fill>
    <fill>
      <patternFill patternType="solid">
        <fgColor rgb="FF1B6E9D"/>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color indexed="63"/>
      </bottom>
    </border>
    <border>
      <left style="hair"/>
      <right>
        <color indexed="63"/>
      </right>
      <top style="thin"/>
      <bottom style="thin"/>
    </border>
    <border>
      <left style="hair"/>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6">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1" fillId="34" borderId="0" xfId="0" applyFont="1" applyFill="1" applyAlignment="1">
      <alignment/>
    </xf>
    <xf numFmtId="0" fontId="2" fillId="34" borderId="0" xfId="0" applyFont="1" applyFill="1" applyAlignment="1">
      <alignment/>
    </xf>
    <xf numFmtId="0" fontId="2" fillId="35" borderId="0" xfId="0" applyFont="1" applyFill="1" applyAlignment="1">
      <alignment/>
    </xf>
    <xf numFmtId="0" fontId="1" fillId="35" borderId="0" xfId="0" applyFont="1" applyFill="1" applyAlignment="1">
      <alignment/>
    </xf>
    <xf numFmtId="0" fontId="3" fillId="33" borderId="0" xfId="0" applyFont="1" applyFill="1" applyAlignment="1">
      <alignment vertical="center"/>
    </xf>
    <xf numFmtId="0" fontId="0" fillId="33" borderId="0" xfId="0" applyFill="1" applyAlignment="1">
      <alignment vertical="center"/>
    </xf>
    <xf numFmtId="0" fontId="0" fillId="35" borderId="0" xfId="0" applyFill="1" applyAlignment="1" quotePrefix="1">
      <alignment/>
    </xf>
    <xf numFmtId="0" fontId="0" fillId="34" borderId="0" xfId="0" applyFill="1" applyAlignment="1" quotePrefix="1">
      <alignment/>
    </xf>
    <xf numFmtId="0" fontId="0" fillId="0" borderId="0" xfId="0" applyAlignment="1">
      <alignment horizontal="left" indent="1"/>
    </xf>
    <xf numFmtId="1" fontId="0" fillId="33" borderId="0" xfId="0" applyNumberFormat="1" applyFill="1" applyAlignment="1">
      <alignment vertical="center"/>
    </xf>
    <xf numFmtId="1" fontId="0" fillId="35" borderId="0" xfId="0" applyNumberFormat="1" applyFill="1" applyAlignment="1">
      <alignment/>
    </xf>
    <xf numFmtId="1" fontId="0" fillId="34" borderId="0" xfId="0" applyNumberFormat="1" applyFill="1" applyAlignment="1">
      <alignment/>
    </xf>
    <xf numFmtId="1" fontId="0" fillId="34" borderId="0" xfId="0" applyNumberFormat="1" applyFill="1" applyAlignment="1" quotePrefix="1">
      <alignment/>
    </xf>
    <xf numFmtId="1" fontId="0" fillId="33" borderId="0" xfId="0" applyNumberFormat="1" applyFill="1" applyAlignment="1">
      <alignment/>
    </xf>
    <xf numFmtId="1" fontId="0" fillId="0" borderId="0" xfId="0" applyNumberFormat="1" applyAlignment="1">
      <alignment/>
    </xf>
    <xf numFmtId="169" fontId="0" fillId="0" borderId="0" xfId="0" applyNumberFormat="1" applyBorder="1" applyAlignment="1">
      <alignment/>
    </xf>
    <xf numFmtId="1" fontId="0" fillId="0" borderId="0" xfId="0" applyNumberFormat="1" applyAlignment="1">
      <alignment horizontal="centerContinuous"/>
    </xf>
    <xf numFmtId="1" fontId="5" fillId="0" borderId="0" xfId="0" applyNumberFormat="1" applyFont="1" applyAlignment="1">
      <alignment horizontal="centerContinuous"/>
    </xf>
    <xf numFmtId="0" fontId="3" fillId="34" borderId="0" xfId="0" applyFont="1" applyFill="1" applyAlignment="1">
      <alignment/>
    </xf>
    <xf numFmtId="0" fontId="3" fillId="33" borderId="0" xfId="0" applyFont="1" applyFill="1" applyAlignment="1">
      <alignment/>
    </xf>
    <xf numFmtId="0" fontId="3" fillId="0" borderId="0" xfId="0" applyFont="1" applyAlignment="1">
      <alignment/>
    </xf>
    <xf numFmtId="0" fontId="3" fillId="34" borderId="0" xfId="0" applyFont="1" applyFill="1" applyAlignment="1" quotePrefix="1">
      <alignment/>
    </xf>
    <xf numFmtId="0" fontId="0" fillId="34" borderId="0" xfId="0" applyFont="1" applyFill="1" applyAlignment="1">
      <alignment/>
    </xf>
    <xf numFmtId="0" fontId="0" fillId="34" borderId="0" xfId="0" applyFont="1" applyFill="1" applyAlignment="1" quotePrefix="1">
      <alignment/>
    </xf>
    <xf numFmtId="0" fontId="0" fillId="33" borderId="0" xfId="0" applyFont="1" applyFill="1" applyAlignment="1">
      <alignment/>
    </xf>
    <xf numFmtId="0" fontId="0" fillId="0" borderId="0" xfId="0" applyFont="1" applyAlignment="1">
      <alignment/>
    </xf>
    <xf numFmtId="0" fontId="0" fillId="0" borderId="0" xfId="0" applyBorder="1" applyAlignment="1">
      <alignment horizontal="left" indent="1"/>
    </xf>
    <xf numFmtId="166" fontId="0" fillId="0" borderId="0" xfId="0" applyNumberFormat="1" applyBorder="1" applyAlignment="1">
      <alignment/>
    </xf>
    <xf numFmtId="0" fontId="0" fillId="0" borderId="0" xfId="0" applyBorder="1" applyAlignment="1">
      <alignment/>
    </xf>
    <xf numFmtId="169" fontId="3" fillId="0" borderId="10" xfId="0" applyNumberFormat="1" applyFont="1" applyBorder="1" applyAlignment="1">
      <alignment/>
    </xf>
    <xf numFmtId="1" fontId="0" fillId="0" borderId="0" xfId="0" applyNumberFormat="1" applyBorder="1" applyAlignment="1">
      <alignment horizontal="centerContinuous"/>
    </xf>
    <xf numFmtId="0" fontId="5" fillId="0" borderId="0" xfId="0" applyFont="1" applyBorder="1" applyAlignment="1">
      <alignment horizontal="centerContinuous"/>
    </xf>
    <xf numFmtId="1" fontId="0" fillId="0" borderId="0" xfId="0" applyNumberFormat="1" applyBorder="1" applyAlignment="1">
      <alignment/>
    </xf>
    <xf numFmtId="1" fontId="3" fillId="0" borderId="0" xfId="0" applyNumberFormat="1" applyFont="1" applyBorder="1" applyAlignment="1">
      <alignment/>
    </xf>
    <xf numFmtId="1" fontId="3" fillId="0" borderId="0" xfId="0" applyNumberFormat="1" applyFont="1" applyBorder="1" applyAlignment="1">
      <alignment horizontal="center"/>
    </xf>
    <xf numFmtId="0" fontId="0" fillId="0" borderId="0" xfId="0" applyFont="1" applyBorder="1" applyAlignment="1">
      <alignment/>
    </xf>
    <xf numFmtId="166" fontId="0" fillId="0" borderId="0" xfId="0" applyNumberFormat="1" applyFont="1" applyBorder="1" applyAlignment="1">
      <alignment/>
    </xf>
    <xf numFmtId="169" fontId="0" fillId="0" borderId="0" xfId="0" applyNumberFormat="1" applyFont="1" applyBorder="1" applyAlignment="1">
      <alignment/>
    </xf>
    <xf numFmtId="169" fontId="3" fillId="0" borderId="0" xfId="0" applyNumberFormat="1" applyFont="1" applyBorder="1" applyAlignment="1">
      <alignment/>
    </xf>
    <xf numFmtId="0" fontId="3" fillId="0" borderId="0" xfId="0" applyFont="1" applyBorder="1" applyAlignment="1">
      <alignment/>
    </xf>
    <xf numFmtId="169" fontId="0" fillId="0" borderId="0" xfId="0" applyNumberFormat="1" applyBorder="1" applyAlignment="1">
      <alignment horizontal="left" indent="1"/>
    </xf>
    <xf numFmtId="169" fontId="0" fillId="0" borderId="11" xfId="0" applyNumberFormat="1" applyFont="1" applyBorder="1" applyAlignment="1">
      <alignment/>
    </xf>
    <xf numFmtId="1" fontId="3" fillId="0" borderId="11" xfId="0" applyNumberFormat="1" applyFont="1" applyBorder="1" applyAlignment="1">
      <alignment horizontal="center"/>
    </xf>
    <xf numFmtId="0" fontId="0" fillId="0" borderId="12" xfId="0" applyBorder="1" applyAlignment="1">
      <alignment horizontal="left" indent="1"/>
    </xf>
    <xf numFmtId="0" fontId="0" fillId="0" borderId="13" xfId="0" applyBorder="1" applyAlignment="1">
      <alignment horizontal="left" indent="1"/>
    </xf>
    <xf numFmtId="0" fontId="0" fillId="0" borderId="14" xfId="0" applyBorder="1" applyAlignment="1">
      <alignment horizontal="left" indent="1"/>
    </xf>
    <xf numFmtId="0" fontId="3" fillId="0" borderId="13" xfId="0" applyFont="1" applyBorder="1" applyAlignment="1">
      <alignment horizontal="left" indent="1"/>
    </xf>
    <xf numFmtId="0" fontId="0" fillId="0" borderId="13" xfId="0" applyFont="1" applyBorder="1" applyAlignment="1">
      <alignment horizontal="left" indent="1"/>
    </xf>
    <xf numFmtId="0" fontId="0" fillId="0" borderId="13" xfId="0" applyFont="1" applyFill="1" applyBorder="1" applyAlignment="1">
      <alignment horizontal="left" indent="1"/>
    </xf>
    <xf numFmtId="0" fontId="0" fillId="0" borderId="14" xfId="0" applyFont="1" applyBorder="1" applyAlignment="1">
      <alignment horizontal="left" indent="1"/>
    </xf>
    <xf numFmtId="0" fontId="0" fillId="0" borderId="13" xfId="0" applyBorder="1" applyAlignment="1">
      <alignment horizontal="left" wrapText="1" indent="1"/>
    </xf>
    <xf numFmtId="0" fontId="3" fillId="0" borderId="15" xfId="0" applyFont="1" applyBorder="1" applyAlignment="1">
      <alignment horizontal="left" wrapText="1" indent="1"/>
    </xf>
    <xf numFmtId="0" fontId="0" fillId="0" borderId="0" xfId="0" applyAlignment="1">
      <alignment horizontal="centerContinuous"/>
    </xf>
    <xf numFmtId="0" fontId="0" fillId="0" borderId="0" xfId="0" applyBorder="1" applyAlignment="1">
      <alignment horizontal="centerContinuous"/>
    </xf>
    <xf numFmtId="9" fontId="0" fillId="0" borderId="0" xfId="59" applyFont="1" applyAlignment="1">
      <alignment/>
    </xf>
    <xf numFmtId="9" fontId="3" fillId="0" borderId="12" xfId="59" applyFont="1" applyBorder="1" applyAlignment="1">
      <alignment/>
    </xf>
    <xf numFmtId="9" fontId="3" fillId="0" borderId="0" xfId="59" applyFont="1" applyAlignment="1">
      <alignment/>
    </xf>
    <xf numFmtId="9" fontId="0" fillId="0" borderId="0" xfId="59" applyFont="1" applyAlignment="1">
      <alignment/>
    </xf>
    <xf numFmtId="9" fontId="3" fillId="0" borderId="10" xfId="59" applyFont="1" applyBorder="1" applyAlignment="1">
      <alignment/>
    </xf>
    <xf numFmtId="1" fontId="49" fillId="36" borderId="16" xfId="0" applyNumberFormat="1" applyFont="1" applyFill="1" applyBorder="1" applyAlignment="1">
      <alignment horizontal="center"/>
    </xf>
    <xf numFmtId="1" fontId="49" fillId="36" borderId="0" xfId="0" applyNumberFormat="1" applyFont="1" applyFill="1" applyBorder="1" applyAlignment="1">
      <alignment horizontal="center"/>
    </xf>
    <xf numFmtId="1" fontId="49" fillId="36" borderId="17" xfId="0" applyNumberFormat="1" applyFont="1" applyFill="1" applyBorder="1" applyAlignment="1">
      <alignment horizontal="center"/>
    </xf>
    <xf numFmtId="1" fontId="49" fillId="36" borderId="11" xfId="0" applyNumberFormat="1" applyFont="1" applyFill="1" applyBorder="1" applyAlignment="1">
      <alignment horizontal="center"/>
    </xf>
    <xf numFmtId="0" fontId="49" fillId="36" borderId="11" xfId="0" applyFont="1" applyFill="1" applyBorder="1" applyAlignment="1">
      <alignment horizontal="center"/>
    </xf>
    <xf numFmtId="0" fontId="50" fillId="36" borderId="0" xfId="0" applyFont="1" applyFill="1" applyBorder="1" applyAlignment="1">
      <alignment/>
    </xf>
    <xf numFmtId="0" fontId="50" fillId="36" borderId="0" xfId="0" applyFont="1" applyFill="1" applyAlignment="1">
      <alignment/>
    </xf>
    <xf numFmtId="1" fontId="50" fillId="36" borderId="16" xfId="0" applyNumberFormat="1" applyFont="1" applyFill="1" applyBorder="1" applyAlignment="1">
      <alignment/>
    </xf>
    <xf numFmtId="1" fontId="50" fillId="36" borderId="0" xfId="0" applyNumberFormat="1" applyFont="1" applyFill="1" applyBorder="1" applyAlignment="1">
      <alignment/>
    </xf>
    <xf numFmtId="166" fontId="50" fillId="36" borderId="16" xfId="0" applyNumberFormat="1" applyFont="1" applyFill="1" applyBorder="1" applyAlignment="1">
      <alignment/>
    </xf>
    <xf numFmtId="166" fontId="50" fillId="36" borderId="0" xfId="0" applyNumberFormat="1" applyFont="1" applyFill="1" applyBorder="1" applyAlignment="1">
      <alignment/>
    </xf>
    <xf numFmtId="169" fontId="50" fillId="36" borderId="0" xfId="0" applyNumberFormat="1" applyFont="1" applyFill="1" applyBorder="1" applyAlignment="1">
      <alignment/>
    </xf>
    <xf numFmtId="9" fontId="50" fillId="36" borderId="0" xfId="59" applyFont="1" applyFill="1" applyAlignment="1">
      <alignment/>
    </xf>
    <xf numFmtId="169" fontId="50" fillId="36" borderId="16" xfId="0" applyNumberFormat="1" applyFont="1" applyFill="1" applyBorder="1" applyAlignment="1">
      <alignment/>
    </xf>
    <xf numFmtId="169" fontId="50" fillId="36" borderId="17" xfId="0" applyNumberFormat="1" applyFont="1" applyFill="1" applyBorder="1" applyAlignment="1">
      <alignment/>
    </xf>
    <xf numFmtId="169" fontId="50" fillId="36" borderId="11" xfId="0" applyNumberFormat="1" applyFont="1" applyFill="1" applyBorder="1" applyAlignment="1">
      <alignment/>
    </xf>
    <xf numFmtId="169" fontId="49" fillId="36" borderId="16" xfId="0" applyNumberFormat="1" applyFont="1" applyFill="1" applyBorder="1" applyAlignment="1">
      <alignment/>
    </xf>
    <xf numFmtId="169" fontId="49" fillId="36" borderId="0" xfId="0" applyNumberFormat="1" applyFont="1" applyFill="1" applyBorder="1" applyAlignment="1">
      <alignment/>
    </xf>
    <xf numFmtId="9" fontId="49" fillId="36" borderId="18" xfId="59" applyFont="1" applyFill="1" applyBorder="1" applyAlignment="1">
      <alignment/>
    </xf>
    <xf numFmtId="9" fontId="49" fillId="36" borderId="0" xfId="59" applyFont="1" applyFill="1" applyAlignment="1">
      <alignment/>
    </xf>
    <xf numFmtId="169" fontId="49" fillId="36" borderId="19" xfId="0" applyNumberFormat="1" applyFont="1" applyFill="1" applyBorder="1" applyAlignment="1">
      <alignment/>
    </xf>
    <xf numFmtId="169" fontId="49" fillId="36" borderId="10" xfId="0" applyNumberFormat="1" applyFont="1" applyFill="1" applyBorder="1" applyAlignment="1">
      <alignment/>
    </xf>
    <xf numFmtId="9" fontId="49" fillId="36" borderId="10" xfId="59" applyFont="1" applyFill="1" applyBorder="1" applyAlignment="1">
      <alignment/>
    </xf>
    <xf numFmtId="1" fontId="49" fillId="37" borderId="12" xfId="0" applyNumberFormat="1" applyFont="1" applyFill="1" applyBorder="1" applyAlignment="1">
      <alignment horizontal="center" wrapText="1"/>
    </xf>
    <xf numFmtId="1" fontId="49" fillId="37" borderId="13" xfId="0" applyNumberFormat="1" applyFont="1" applyFill="1" applyBorder="1" applyAlignment="1">
      <alignment horizontal="center"/>
    </xf>
    <xf numFmtId="1" fontId="49" fillId="37" borderId="14" xfId="0" applyNumberFormat="1" applyFont="1" applyFill="1" applyBorder="1" applyAlignment="1">
      <alignment horizontal="center"/>
    </xf>
    <xf numFmtId="1" fontId="50" fillId="37" borderId="13" xfId="0" applyNumberFormat="1" applyFont="1" applyFill="1" applyBorder="1" applyAlignment="1">
      <alignment/>
    </xf>
    <xf numFmtId="166" fontId="50" fillId="37" borderId="13" xfId="0" applyNumberFormat="1" applyFont="1" applyFill="1" applyBorder="1" applyAlignment="1">
      <alignment/>
    </xf>
    <xf numFmtId="169" fontId="50" fillId="37" borderId="13" xfId="0" applyNumberFormat="1" applyFont="1" applyFill="1" applyBorder="1" applyAlignment="1">
      <alignment/>
    </xf>
    <xf numFmtId="169" fontId="50" fillId="37" borderId="14" xfId="0" applyNumberFormat="1" applyFont="1" applyFill="1" applyBorder="1" applyAlignment="1">
      <alignment/>
    </xf>
    <xf numFmtId="169" fontId="49" fillId="37" borderId="13" xfId="0" applyNumberFormat="1" applyFont="1" applyFill="1" applyBorder="1" applyAlignment="1">
      <alignment/>
    </xf>
    <xf numFmtId="169" fontId="49" fillId="37" borderId="15" xfId="0" applyNumberFormat="1" applyFont="1" applyFill="1" applyBorder="1" applyAlignment="1">
      <alignment/>
    </xf>
    <xf numFmtId="169" fontId="50" fillId="37" borderId="12" xfId="0" applyNumberFormat="1" applyFont="1" applyFill="1" applyBorder="1" applyAlignment="1">
      <alignment/>
    </xf>
    <xf numFmtId="169" fontId="0" fillId="0" borderId="18" xfId="0" applyNumberFormat="1" applyBorder="1" applyAlignment="1">
      <alignment/>
    </xf>
    <xf numFmtId="9" fontId="0" fillId="0" borderId="18" xfId="59" applyFont="1" applyBorder="1" applyAlignment="1">
      <alignment/>
    </xf>
    <xf numFmtId="169" fontId="50" fillId="36" borderId="20" xfId="0" applyNumberFormat="1" applyFont="1" applyFill="1" applyBorder="1" applyAlignment="1">
      <alignment/>
    </xf>
    <xf numFmtId="169" fontId="50" fillId="36" borderId="18" xfId="0" applyNumberFormat="1" applyFont="1" applyFill="1" applyBorder="1" applyAlignment="1">
      <alignment/>
    </xf>
    <xf numFmtId="166" fontId="50" fillId="36" borderId="18" xfId="0" applyNumberFormat="1" applyFont="1" applyFill="1" applyBorder="1" applyAlignment="1">
      <alignment/>
    </xf>
    <xf numFmtId="9" fontId="50" fillId="36" borderId="18" xfId="59" applyFont="1" applyFill="1" applyBorder="1" applyAlignment="1">
      <alignment/>
    </xf>
    <xf numFmtId="0" fontId="3" fillId="0" borderId="14" xfId="0" applyFont="1" applyBorder="1" applyAlignment="1">
      <alignment horizontal="left" indent="1"/>
    </xf>
    <xf numFmtId="169" fontId="49" fillId="37" borderId="14" xfId="0" applyNumberFormat="1" applyFont="1" applyFill="1" applyBorder="1" applyAlignment="1">
      <alignment/>
    </xf>
    <xf numFmtId="169" fontId="3" fillId="0" borderId="11" xfId="0" applyNumberFormat="1" applyFont="1" applyBorder="1" applyAlignment="1">
      <alignment/>
    </xf>
    <xf numFmtId="9" fontId="3" fillId="0" borderId="11" xfId="59" applyFont="1" applyBorder="1" applyAlignment="1">
      <alignment/>
    </xf>
    <xf numFmtId="169" fontId="49" fillId="36" borderId="17" xfId="0" applyNumberFormat="1" applyFont="1" applyFill="1" applyBorder="1" applyAlignment="1">
      <alignment/>
    </xf>
    <xf numFmtId="169" fontId="49" fillId="36" borderId="11" xfId="0" applyNumberFormat="1" applyFont="1" applyFill="1" applyBorder="1" applyAlignment="1">
      <alignment/>
    </xf>
    <xf numFmtId="9" fontId="49" fillId="36" borderId="11" xfId="59" applyFont="1" applyFill="1" applyBorder="1" applyAlignment="1">
      <alignment/>
    </xf>
    <xf numFmtId="0" fontId="0" fillId="35" borderId="0" xfId="0" applyFont="1" applyFill="1" applyAlignment="1">
      <alignment/>
    </xf>
    <xf numFmtId="0" fontId="3" fillId="0" borderId="12" xfId="0" applyFont="1" applyBorder="1" applyAlignment="1">
      <alignment horizontal="left" indent="1"/>
    </xf>
    <xf numFmtId="169" fontId="49" fillId="36" borderId="18" xfId="0" applyNumberFormat="1" applyFont="1" applyFill="1" applyBorder="1" applyAlignment="1">
      <alignment/>
    </xf>
    <xf numFmtId="9" fontId="49" fillId="36" borderId="18" xfId="59" applyFont="1" applyFill="1" applyBorder="1" applyAlignment="1">
      <alignment/>
    </xf>
    <xf numFmtId="0" fontId="0" fillId="0" borderId="13" xfId="0" applyFont="1" applyBorder="1" applyAlignment="1">
      <alignment horizontal="left" wrapText="1" indent="1"/>
    </xf>
    <xf numFmtId="0" fontId="51" fillId="0" borderId="0" xfId="0" applyFont="1" applyAlignment="1">
      <alignment/>
    </xf>
    <xf numFmtId="0" fontId="51" fillId="0" borderId="0" xfId="0" applyFont="1" applyAlignment="1">
      <alignment horizontal="right"/>
    </xf>
    <xf numFmtId="0" fontId="51" fillId="0" borderId="0" xfId="0" applyFont="1" applyAlignment="1">
      <alignment horizontal="center"/>
    </xf>
    <xf numFmtId="169" fontId="3" fillId="0" borderId="0" xfId="0" applyNumberFormat="1" applyFont="1" applyBorder="1" applyAlignment="1">
      <alignment/>
    </xf>
    <xf numFmtId="9" fontId="50" fillId="36" borderId="0" xfId="59" applyFont="1" applyFill="1" applyBorder="1" applyAlignment="1">
      <alignment/>
    </xf>
    <xf numFmtId="9" fontId="49" fillId="36" borderId="0" xfId="59" applyFont="1" applyFill="1" applyBorder="1" applyAlignment="1">
      <alignment/>
    </xf>
    <xf numFmtId="169" fontId="49" fillId="36" borderId="20" xfId="0" applyNumberFormat="1" applyFont="1" applyFill="1" applyBorder="1" applyAlignment="1">
      <alignment/>
    </xf>
    <xf numFmtId="0" fontId="50" fillId="36" borderId="21" xfId="0" applyFont="1" applyFill="1" applyBorder="1" applyAlignment="1">
      <alignment/>
    </xf>
    <xf numFmtId="0" fontId="50" fillId="36" borderId="22" xfId="0" applyFont="1" applyFill="1" applyBorder="1" applyAlignment="1">
      <alignment/>
    </xf>
    <xf numFmtId="0" fontId="50" fillId="36" borderId="23" xfId="0" applyFont="1" applyFill="1" applyBorder="1" applyAlignment="1">
      <alignment/>
    </xf>
    <xf numFmtId="0" fontId="49" fillId="36" borderId="16" xfId="0" applyNumberFormat="1" applyFont="1" applyFill="1" applyBorder="1" applyAlignment="1" quotePrefix="1">
      <alignment horizontal="center"/>
    </xf>
    <xf numFmtId="0" fontId="49" fillId="36" borderId="0" xfId="0" applyNumberFormat="1" applyFont="1" applyFill="1" applyBorder="1" applyAlignment="1" quotePrefix="1">
      <alignment horizontal="center"/>
    </xf>
    <xf numFmtId="0" fontId="3" fillId="0" borderId="0" xfId="0" applyFont="1" applyAlignment="1">
      <alignment horizontal="left" vertical="top" wrapText="1"/>
    </xf>
    <xf numFmtId="178" fontId="3" fillId="0" borderId="0" xfId="42" applyNumberFormat="1" applyFont="1" applyAlignment="1">
      <alignment vertical="top"/>
    </xf>
    <xf numFmtId="0" fontId="3" fillId="0" borderId="0" xfId="0" applyFont="1" applyAlignment="1">
      <alignment vertical="top" wrapText="1"/>
    </xf>
    <xf numFmtId="0" fontId="0" fillId="0" borderId="0" xfId="0" applyFont="1" applyAlignment="1">
      <alignment horizontal="left" vertical="top" wrapText="1"/>
    </xf>
    <xf numFmtId="0" fontId="52" fillId="0" borderId="0" xfId="0" applyFont="1" applyAlignment="1">
      <alignment/>
    </xf>
    <xf numFmtId="0" fontId="52" fillId="0" borderId="0" xfId="0" applyFont="1" applyAlignment="1">
      <alignment horizontal="right"/>
    </xf>
    <xf numFmtId="0" fontId="52" fillId="0" borderId="0" xfId="0" applyFont="1" applyAlignment="1">
      <alignment horizontal="center"/>
    </xf>
    <xf numFmtId="178" fontId="0" fillId="0" borderId="0" xfId="42" applyNumberFormat="1" applyFont="1" applyAlignment="1">
      <alignment/>
    </xf>
    <xf numFmtId="178" fontId="0" fillId="0" borderId="0" xfId="0" applyNumberFormat="1" applyFont="1" applyAlignment="1">
      <alignment/>
    </xf>
    <xf numFmtId="178" fontId="0" fillId="0" borderId="0" xfId="42" applyNumberFormat="1" applyFont="1"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wrapText="1" indent="1"/>
    </xf>
    <xf numFmtId="0" fontId="30" fillId="0" borderId="0" xfId="0" applyFont="1" applyAlignment="1">
      <alignment horizontal="left" vertical="top" wrapText="1"/>
    </xf>
    <xf numFmtId="0" fontId="30" fillId="0" borderId="0" xfId="0" applyFont="1" applyAlignment="1">
      <alignment vertical="top" wrapText="1"/>
    </xf>
    <xf numFmtId="0" fontId="30" fillId="0" borderId="0" xfId="0" applyFont="1" applyAlignment="1">
      <alignment/>
    </xf>
    <xf numFmtId="178" fontId="30" fillId="0" borderId="18" xfId="42" applyNumberFormat="1" applyFont="1" applyBorder="1" applyAlignment="1">
      <alignment vertical="top"/>
    </xf>
    <xf numFmtId="178" fontId="3" fillId="0" borderId="18" xfId="42" applyNumberFormat="1" applyFont="1" applyBorder="1" applyAlignment="1">
      <alignment/>
    </xf>
    <xf numFmtId="178" fontId="30" fillId="0" borderId="18" xfId="42" applyNumberFormat="1" applyFont="1" applyBorder="1" applyAlignment="1">
      <alignment/>
    </xf>
    <xf numFmtId="0" fontId="51" fillId="38" borderId="0" xfId="0" applyFont="1" applyFill="1" applyAlignment="1">
      <alignment/>
    </xf>
    <xf numFmtId="0" fontId="51" fillId="38" borderId="0" xfId="0" applyFont="1" applyFill="1" applyAlignment="1">
      <alignment horizontal="right"/>
    </xf>
    <xf numFmtId="0" fontId="30" fillId="38" borderId="0" xfId="0" applyFont="1" applyFill="1" applyAlignment="1">
      <alignment horizontal="left" vertical="top" wrapText="1"/>
    </xf>
    <xf numFmtId="0" fontId="52" fillId="38" borderId="0" xfId="0" applyFont="1" applyFill="1" applyAlignment="1">
      <alignment horizontal="left" wrapText="1"/>
    </xf>
    <xf numFmtId="0" fontId="3" fillId="38" borderId="0" xfId="0" applyFont="1" applyFill="1" applyAlignment="1">
      <alignment/>
    </xf>
    <xf numFmtId="178" fontId="3" fillId="38" borderId="0" xfId="0" applyNumberFormat="1" applyFont="1" applyFill="1" applyAlignment="1">
      <alignment/>
    </xf>
    <xf numFmtId="0" fontId="49" fillId="36" borderId="20" xfId="0" applyNumberFormat="1" applyFont="1" applyFill="1" applyBorder="1" applyAlignment="1" quotePrefix="1">
      <alignment horizontal="center"/>
    </xf>
    <xf numFmtId="0" fontId="49" fillId="36" borderId="18" xfId="0" applyNumberFormat="1" applyFont="1" applyFill="1" applyBorder="1" applyAlignment="1" quotePrefix="1">
      <alignment horizontal="center"/>
    </xf>
    <xf numFmtId="0" fontId="49" fillId="36" borderId="0" xfId="0" applyFont="1" applyFill="1" applyBorder="1" applyAlignment="1">
      <alignment horizontal="center"/>
    </xf>
    <xf numFmtId="0" fontId="0" fillId="0" borderId="24" xfId="0" applyFont="1" applyBorder="1" applyAlignment="1">
      <alignment wrapText="1"/>
    </xf>
    <xf numFmtId="0" fontId="0" fillId="0" borderId="0" xfId="0" applyAlignment="1">
      <alignment/>
    </xf>
    <xf numFmtId="0" fontId="0" fillId="0" borderId="0" xfId="0" applyAlignment="1">
      <alignment wrapText="1"/>
    </xf>
    <xf numFmtId="1" fontId="3" fillId="0" borderId="0" xfId="0" applyNumberFormat="1" applyFont="1" applyBorder="1" applyAlignment="1">
      <alignment horizontal="center"/>
    </xf>
    <xf numFmtId="1" fontId="3" fillId="0" borderId="13" xfId="0" applyNumberFormat="1" applyFont="1" applyBorder="1" applyAlignment="1">
      <alignment horizontal="center"/>
    </xf>
    <xf numFmtId="0" fontId="3" fillId="0" borderId="20" xfId="0" applyNumberFormat="1" applyFont="1" applyBorder="1" applyAlignment="1">
      <alignment horizontal="center"/>
    </xf>
    <xf numFmtId="0" fontId="3" fillId="0" borderId="18" xfId="0" applyNumberFormat="1" applyFont="1" applyBorder="1" applyAlignment="1">
      <alignment horizontal="center"/>
    </xf>
    <xf numFmtId="0" fontId="3" fillId="0" borderId="12" xfId="0" applyNumberFormat="1" applyFont="1" applyBorder="1" applyAlignment="1">
      <alignment horizontal="center"/>
    </xf>
    <xf numFmtId="0" fontId="31" fillId="0" borderId="0" xfId="0" applyFont="1" applyAlignment="1">
      <alignment/>
    </xf>
    <xf numFmtId="1" fontId="5" fillId="0" borderId="0" xfId="0" applyNumberFormat="1" applyFont="1" applyAlignment="1">
      <alignment horizontal="left"/>
    </xf>
    <xf numFmtId="0" fontId="0" fillId="0" borderId="25" xfId="0" applyBorder="1" applyAlignment="1">
      <alignment horizontal="left" indent="1"/>
    </xf>
    <xf numFmtId="0" fontId="0" fillId="0" borderId="26" xfId="0" applyBorder="1" applyAlignment="1">
      <alignment horizontal="left" indent="1"/>
    </xf>
    <xf numFmtId="0" fontId="0" fillId="0" borderId="27" xfId="0" applyBorder="1" applyAlignment="1">
      <alignment horizontal="left" indent="1"/>
    </xf>
    <xf numFmtId="0" fontId="3" fillId="0" borderId="26" xfId="0" applyFont="1" applyBorder="1" applyAlignment="1">
      <alignment horizontal="left" indent="1"/>
    </xf>
    <xf numFmtId="0" fontId="0" fillId="0" borderId="26" xfId="0" applyFont="1" applyBorder="1" applyAlignment="1">
      <alignment horizontal="left" indent="1"/>
    </xf>
    <xf numFmtId="0" fontId="3" fillId="0" borderId="25" xfId="0" applyFont="1" applyBorder="1" applyAlignment="1">
      <alignment horizontal="left" indent="1"/>
    </xf>
    <xf numFmtId="0" fontId="5" fillId="0" borderId="0" xfId="0" applyFont="1" applyAlignment="1">
      <alignment/>
    </xf>
    <xf numFmtId="9" fontId="50" fillId="36" borderId="11" xfId="59" applyFont="1" applyFill="1" applyBorder="1" applyAlignment="1">
      <alignment/>
    </xf>
    <xf numFmtId="166" fontId="50" fillId="36" borderId="11" xfId="0" applyNumberFormat="1" applyFont="1" applyFill="1" applyBorder="1" applyAlignment="1">
      <alignment/>
    </xf>
    <xf numFmtId="1" fontId="0" fillId="0" borderId="0" xfId="0" applyNumberFormat="1" applyFont="1" applyAlignment="1">
      <alignment wrapText="1"/>
    </xf>
    <xf numFmtId="0" fontId="0" fillId="0" borderId="0" xfId="0" applyFont="1" applyBorder="1" applyAlignment="1">
      <alignment wrapText="1"/>
    </xf>
    <xf numFmtId="1" fontId="3" fillId="0" borderId="0" xfId="0" applyNumberFormat="1"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268"/>
  <sheetViews>
    <sheetView showGridLines="0" tabSelected="1" zoomScalePageLayoutView="0" workbookViewId="0" topLeftCell="B12">
      <selection activeCell="B36" sqref="B36:F36"/>
    </sheetView>
  </sheetViews>
  <sheetFormatPr defaultColWidth="9.140625" defaultRowHeight="12.75"/>
  <cols>
    <col min="1" max="1" width="2.8515625" style="1" hidden="1" customWidth="1"/>
    <col min="2" max="2" width="42.7109375" style="0" customWidth="1"/>
    <col min="3" max="3" width="11.140625" style="18" bestFit="1" customWidth="1"/>
    <col min="4" max="4" width="12.8515625" style="18" customWidth="1"/>
    <col min="5" max="5" width="10.7109375" style="18" customWidth="1"/>
    <col min="6" max="6" width="10.7109375" style="0" customWidth="1"/>
    <col min="7" max="7" width="8.7109375" style="0" customWidth="1"/>
    <col min="10" max="10" width="35.00390625" style="0" customWidth="1"/>
    <col min="11" max="11" width="11.421875" style="0" customWidth="1"/>
    <col min="12" max="12" width="11.7109375" style="0" customWidth="1"/>
    <col min="13" max="15" width="10.7109375" style="0" customWidth="1"/>
  </cols>
  <sheetData>
    <row r="1" spans="1:5" s="1" customFormat="1" ht="12.75" customHeight="1" hidden="1">
      <c r="A1" s="1" t="s">
        <v>80</v>
      </c>
      <c r="B1" s="1" t="s">
        <v>82</v>
      </c>
      <c r="C1" s="17" t="s">
        <v>83</v>
      </c>
      <c r="D1" s="17" t="s">
        <v>83</v>
      </c>
      <c r="E1" s="17"/>
    </row>
    <row r="2" spans="2:10" ht="15.75">
      <c r="B2" s="163" t="s">
        <v>156</v>
      </c>
      <c r="C2" s="20"/>
      <c r="D2" s="20"/>
      <c r="E2" s="20"/>
      <c r="F2" s="56"/>
      <c r="J2" s="170" t="s">
        <v>257</v>
      </c>
    </row>
    <row r="3" spans="2:6" ht="15.75">
      <c r="B3" s="163"/>
      <c r="C3" s="20"/>
      <c r="D3" s="20"/>
      <c r="E3" s="20"/>
      <c r="F3" s="56"/>
    </row>
    <row r="4" spans="2:15" ht="12.75">
      <c r="B4" s="47"/>
      <c r="C4" s="151"/>
      <c r="D4" s="152"/>
      <c r="E4" s="152"/>
      <c r="F4" s="152"/>
      <c r="G4" s="121"/>
      <c r="H4" s="32"/>
      <c r="J4" s="164"/>
      <c r="K4" s="151"/>
      <c r="L4" s="152"/>
      <c r="M4" s="152"/>
      <c r="N4" s="152"/>
      <c r="O4" s="121"/>
    </row>
    <row r="5" spans="2:15" ht="12.75">
      <c r="B5" s="48"/>
      <c r="C5" s="124" t="s">
        <v>242</v>
      </c>
      <c r="D5" s="125" t="s">
        <v>256</v>
      </c>
      <c r="E5" s="125"/>
      <c r="F5" s="125"/>
      <c r="G5" s="122"/>
      <c r="H5" s="32"/>
      <c r="J5" s="165"/>
      <c r="K5" s="124" t="s">
        <v>242</v>
      </c>
      <c r="L5" s="125" t="s">
        <v>256</v>
      </c>
      <c r="M5" s="125"/>
      <c r="N5" s="125"/>
      <c r="O5" s="122"/>
    </row>
    <row r="6" spans="2:15" ht="12.75">
      <c r="B6" s="48"/>
      <c r="C6" s="63" t="s">
        <v>201</v>
      </c>
      <c r="D6" s="64" t="s">
        <v>202</v>
      </c>
      <c r="E6" s="153" t="s">
        <v>73</v>
      </c>
      <c r="F6" s="153"/>
      <c r="G6" s="122"/>
      <c r="H6" s="32"/>
      <c r="J6" s="165"/>
      <c r="K6" s="63" t="s">
        <v>201</v>
      </c>
      <c r="L6" s="64" t="s">
        <v>202</v>
      </c>
      <c r="M6" s="153" t="s">
        <v>73</v>
      </c>
      <c r="N6" s="153"/>
      <c r="O6" s="122"/>
    </row>
    <row r="7" spans="2:15" ht="12.75">
      <c r="B7" s="49"/>
      <c r="C7" s="65" t="s">
        <v>71</v>
      </c>
      <c r="D7" s="66" t="s">
        <v>71</v>
      </c>
      <c r="E7" s="67" t="s">
        <v>71</v>
      </c>
      <c r="F7" s="66" t="s">
        <v>157</v>
      </c>
      <c r="G7" s="122" t="s">
        <v>238</v>
      </c>
      <c r="H7" s="32"/>
      <c r="J7" s="166"/>
      <c r="K7" s="65" t="s">
        <v>71</v>
      </c>
      <c r="L7" s="66" t="s">
        <v>71</v>
      </c>
      <c r="M7" s="67" t="s">
        <v>71</v>
      </c>
      <c r="N7" s="66" t="s">
        <v>157</v>
      </c>
      <c r="O7" s="122" t="s">
        <v>238</v>
      </c>
    </row>
    <row r="8" spans="2:15" ht="12.75">
      <c r="B8" s="48"/>
      <c r="C8" s="63"/>
      <c r="D8" s="64"/>
      <c r="E8" s="68"/>
      <c r="F8" s="68"/>
      <c r="G8" s="121"/>
      <c r="H8" s="32"/>
      <c r="J8" s="165"/>
      <c r="K8" s="63"/>
      <c r="L8" s="64"/>
      <c r="M8" s="68"/>
      <c r="N8" s="68"/>
      <c r="O8" s="121"/>
    </row>
    <row r="9" spans="2:15" ht="12.75">
      <c r="B9" s="50" t="s">
        <v>176</v>
      </c>
      <c r="C9" s="70"/>
      <c r="D9" s="71"/>
      <c r="E9" s="68"/>
      <c r="F9" s="68"/>
      <c r="G9" s="122"/>
      <c r="H9" s="32"/>
      <c r="J9" s="167" t="s">
        <v>258</v>
      </c>
      <c r="K9" s="70"/>
      <c r="L9" s="71"/>
      <c r="M9" s="68"/>
      <c r="N9" s="68"/>
      <c r="O9" s="122"/>
    </row>
    <row r="10" spans="1:15" s="29" customFormat="1" ht="12.75">
      <c r="A10" s="28" t="s">
        <v>0</v>
      </c>
      <c r="B10" s="51" t="s">
        <v>107</v>
      </c>
      <c r="C10" s="72">
        <v>30745.581</v>
      </c>
      <c r="D10" s="73">
        <v>31043.43402</v>
      </c>
      <c r="E10" s="74">
        <f>ROUND(D10,0)-ROUND(C10,0)</f>
        <v>297</v>
      </c>
      <c r="F10" s="118">
        <f aca="true" t="shared" si="0" ref="F10:F19">IF(E10=0,0,(E10/C10))</f>
        <v>0.009659924787240157</v>
      </c>
      <c r="G10" s="122">
        <v>1</v>
      </c>
      <c r="H10" s="39"/>
      <c r="J10" s="168" t="s">
        <v>260</v>
      </c>
      <c r="K10" s="72">
        <v>6600</v>
      </c>
      <c r="L10" s="73">
        <f>5106+1929</f>
        <v>7035</v>
      </c>
      <c r="M10" s="74">
        <f>ROUND(L10,0)-ROUND(K10,0)</f>
        <v>435</v>
      </c>
      <c r="N10" s="118">
        <f>IF(M10=0,0,(M10/K10))</f>
        <v>0.0659090909090909</v>
      </c>
      <c r="O10" s="122">
        <v>1</v>
      </c>
    </row>
    <row r="11" spans="1:15" ht="12.75">
      <c r="A11" s="1" t="s">
        <v>189</v>
      </c>
      <c r="B11" s="52" t="s">
        <v>181</v>
      </c>
      <c r="C11" s="70">
        <v>642.3000000000001</v>
      </c>
      <c r="D11" s="71">
        <v>642.3000000000001</v>
      </c>
      <c r="E11" s="74">
        <f aca="true" t="shared" si="1" ref="E11:E19">ROUND(D11,0)-ROUND(C11,0)</f>
        <v>0</v>
      </c>
      <c r="F11" s="118">
        <f t="shared" si="0"/>
        <v>0</v>
      </c>
      <c r="G11" s="122"/>
      <c r="J11" s="168" t="s">
        <v>269</v>
      </c>
      <c r="K11" s="76">
        <v>800</v>
      </c>
      <c r="L11" s="74">
        <v>1313</v>
      </c>
      <c r="M11" s="74">
        <f>ROUND(L11,0)-ROUND(K11,0)</f>
        <v>513</v>
      </c>
      <c r="N11" s="118">
        <f>IF(M11=0,0,(M11/K11))</f>
        <v>0.64125</v>
      </c>
      <c r="O11" s="122">
        <v>2</v>
      </c>
    </row>
    <row r="12" spans="1:15" s="29" customFormat="1" ht="12.75">
      <c r="A12" s="28" t="s">
        <v>190</v>
      </c>
      <c r="B12" s="51" t="s">
        <v>182</v>
      </c>
      <c r="C12" s="76">
        <v>1920.685</v>
      </c>
      <c r="D12" s="74">
        <v>1951.172</v>
      </c>
      <c r="E12" s="74">
        <f t="shared" si="1"/>
        <v>30</v>
      </c>
      <c r="F12" s="118">
        <f t="shared" si="0"/>
        <v>0.015619427443854667</v>
      </c>
      <c r="G12" s="122">
        <v>2</v>
      </c>
      <c r="H12" s="39"/>
      <c r="J12" s="165" t="s">
        <v>259</v>
      </c>
      <c r="K12" s="76">
        <v>7704</v>
      </c>
      <c r="L12" s="74">
        <v>7704</v>
      </c>
      <c r="M12" s="74">
        <f>ROUND(L12,0)-ROUND(K12,0)</f>
        <v>0</v>
      </c>
      <c r="N12" s="118">
        <f>IF(M12=0,0,(M12/K12))</f>
        <v>0</v>
      </c>
      <c r="O12" s="122"/>
    </row>
    <row r="13" spans="1:15" s="29" customFormat="1" ht="12.75">
      <c r="A13" s="28" t="s">
        <v>198</v>
      </c>
      <c r="B13" s="51" t="s">
        <v>196</v>
      </c>
      <c r="C13" s="76">
        <v>9049.736859999999</v>
      </c>
      <c r="D13" s="74">
        <v>9049.736859999999</v>
      </c>
      <c r="E13" s="74">
        <f t="shared" si="1"/>
        <v>0</v>
      </c>
      <c r="F13" s="118">
        <f t="shared" si="0"/>
        <v>0</v>
      </c>
      <c r="G13" s="122"/>
      <c r="H13" s="39"/>
      <c r="J13" s="166" t="s">
        <v>253</v>
      </c>
      <c r="K13" s="77">
        <v>1772</v>
      </c>
      <c r="L13" s="78">
        <v>1408</v>
      </c>
      <c r="M13" s="78">
        <f>ROUND(L13,0)-ROUND(K13,0)</f>
        <v>-364</v>
      </c>
      <c r="N13" s="171">
        <f>IF(M13=0,0,(M13/K13))</f>
        <v>-0.2054176072234763</v>
      </c>
      <c r="O13" s="123">
        <v>3</v>
      </c>
    </row>
    <row r="14" spans="1:15" ht="12.75">
      <c r="A14" s="1" t="s">
        <v>199</v>
      </c>
      <c r="B14" s="48" t="s">
        <v>197</v>
      </c>
      <c r="C14" s="76">
        <v>4725.5470000000005</v>
      </c>
      <c r="D14" s="74">
        <v>5088.347</v>
      </c>
      <c r="E14" s="74">
        <f t="shared" si="1"/>
        <v>362</v>
      </c>
      <c r="F14" s="118">
        <f t="shared" si="0"/>
        <v>0.0766048882806583</v>
      </c>
      <c r="G14" s="122">
        <v>3</v>
      </c>
      <c r="H14" s="32"/>
      <c r="J14" s="167" t="s">
        <v>267</v>
      </c>
      <c r="K14" s="79">
        <f>SUM(K10:K13)</f>
        <v>16876</v>
      </c>
      <c r="L14" s="80">
        <f>SUM(L10:L13)</f>
        <v>17460</v>
      </c>
      <c r="M14" s="80">
        <f>ROUND(L14,0)-ROUND(K14,0)</f>
        <v>584</v>
      </c>
      <c r="N14" s="119">
        <f>IF(M14=0,0,(M14/K14))</f>
        <v>0.0346053567196018</v>
      </c>
      <c r="O14" s="122"/>
    </row>
    <row r="15" spans="1:15" ht="12.75">
      <c r="A15" s="1" t="s">
        <v>191</v>
      </c>
      <c r="B15" s="48" t="s">
        <v>183</v>
      </c>
      <c r="C15" s="76">
        <v>2352.86</v>
      </c>
      <c r="D15" s="74">
        <v>352.86</v>
      </c>
      <c r="E15" s="74">
        <f t="shared" si="1"/>
        <v>-2000</v>
      </c>
      <c r="F15" s="118">
        <f t="shared" si="0"/>
        <v>-0.8500293260117474</v>
      </c>
      <c r="G15" s="122">
        <v>4</v>
      </c>
      <c r="H15" s="32"/>
      <c r="J15" s="167"/>
      <c r="K15" s="79"/>
      <c r="L15" s="80"/>
      <c r="M15" s="73"/>
      <c r="N15" s="119"/>
      <c r="O15" s="122"/>
    </row>
    <row r="16" spans="1:15" ht="12.75">
      <c r="A16" s="1" t="s">
        <v>173</v>
      </c>
      <c r="B16" s="48" t="s">
        <v>170</v>
      </c>
      <c r="C16" s="76">
        <v>4635</v>
      </c>
      <c r="D16" s="74">
        <v>4635</v>
      </c>
      <c r="E16" s="74">
        <f t="shared" si="1"/>
        <v>0</v>
      </c>
      <c r="F16" s="118">
        <f t="shared" si="0"/>
        <v>0</v>
      </c>
      <c r="G16" s="122"/>
      <c r="H16" s="32"/>
      <c r="J16" s="167" t="s">
        <v>261</v>
      </c>
      <c r="K16" s="76"/>
      <c r="L16" s="74"/>
      <c r="M16" s="73"/>
      <c r="N16" s="118"/>
      <c r="O16" s="122"/>
    </row>
    <row r="17" spans="1:15" s="29" customFormat="1" ht="12.75">
      <c r="A17" s="28" t="s">
        <v>192</v>
      </c>
      <c r="B17" s="51" t="s">
        <v>184</v>
      </c>
      <c r="C17" s="76">
        <v>1124.8631699999999</v>
      </c>
      <c r="D17" s="74">
        <v>1380.8631699999999</v>
      </c>
      <c r="E17" s="74">
        <f t="shared" si="1"/>
        <v>256</v>
      </c>
      <c r="F17" s="118">
        <f t="shared" si="0"/>
        <v>0.22758323574590858</v>
      </c>
      <c r="G17" s="122">
        <v>5</v>
      </c>
      <c r="H17" s="39"/>
      <c r="J17" s="168" t="s">
        <v>263</v>
      </c>
      <c r="K17" s="76">
        <v>6633</v>
      </c>
      <c r="L17" s="74">
        <v>6814</v>
      </c>
      <c r="M17" s="74">
        <f aca="true" t="shared" si="2" ref="M17:M22">ROUND(K17,0)-ROUND(L17,0)</f>
        <v>-181</v>
      </c>
      <c r="N17" s="118">
        <f>IF(M17=0,0,(M17/K17))</f>
        <v>-0.027287803407206393</v>
      </c>
      <c r="O17" s="122"/>
    </row>
    <row r="18" spans="1:15" s="29" customFormat="1" ht="12.75">
      <c r="A18" s="28" t="s">
        <v>131</v>
      </c>
      <c r="B18" s="53" t="s">
        <v>125</v>
      </c>
      <c r="C18" s="77">
        <v>373.589</v>
      </c>
      <c r="D18" s="78">
        <v>373.589</v>
      </c>
      <c r="E18" s="78">
        <f t="shared" si="1"/>
        <v>0</v>
      </c>
      <c r="F18" s="118">
        <f t="shared" si="0"/>
        <v>0</v>
      </c>
      <c r="G18" s="123"/>
      <c r="H18" s="39"/>
      <c r="J18" s="168" t="s">
        <v>262</v>
      </c>
      <c r="K18" s="76">
        <v>2353</v>
      </c>
      <c r="L18" s="74">
        <v>2353</v>
      </c>
      <c r="M18" s="74">
        <f t="shared" si="2"/>
        <v>0</v>
      </c>
      <c r="N18" s="118">
        <f>IF(M18=0,0,(M18/K18))</f>
        <v>0</v>
      </c>
      <c r="O18" s="122"/>
    </row>
    <row r="19" spans="1:15" s="24" customFormat="1" ht="12.75">
      <c r="A19" s="23"/>
      <c r="B19" s="50" t="s">
        <v>177</v>
      </c>
      <c r="C19" s="79">
        <f>SUM(C10:C18)</f>
        <v>55570.16202999999</v>
      </c>
      <c r="D19" s="80">
        <f>SUM(D10:D18)</f>
        <v>54517.30205</v>
      </c>
      <c r="E19" s="80">
        <f t="shared" si="1"/>
        <v>-1053</v>
      </c>
      <c r="F19" s="112">
        <f t="shared" si="0"/>
        <v>-0.01894901798975374</v>
      </c>
      <c r="G19" s="122"/>
      <c r="H19" s="43"/>
      <c r="J19" s="168" t="s">
        <v>264</v>
      </c>
      <c r="K19" s="76">
        <v>4726</v>
      </c>
      <c r="L19" s="74">
        <v>5088.4</v>
      </c>
      <c r="M19" s="74">
        <f t="shared" si="2"/>
        <v>-362</v>
      </c>
      <c r="N19" s="118">
        <f>IF(M19=0,0,(M19/K19))</f>
        <v>-0.07659754549301735</v>
      </c>
      <c r="O19" s="122">
        <v>4</v>
      </c>
    </row>
    <row r="20" spans="1:15" s="24" customFormat="1" ht="12.75">
      <c r="A20" s="23"/>
      <c r="B20" s="50"/>
      <c r="C20" s="79"/>
      <c r="D20" s="80"/>
      <c r="E20" s="73"/>
      <c r="F20" s="119"/>
      <c r="G20" s="122"/>
      <c r="H20" s="43"/>
      <c r="J20" s="168" t="s">
        <v>265</v>
      </c>
      <c r="K20" s="76">
        <v>414</v>
      </c>
      <c r="L20" s="74">
        <v>414</v>
      </c>
      <c r="M20" s="74">
        <f t="shared" si="2"/>
        <v>0</v>
      </c>
      <c r="N20" s="118">
        <f>IF(M20=0,0,(M20/K20))</f>
        <v>0</v>
      </c>
      <c r="O20" s="122"/>
    </row>
    <row r="21" spans="2:15" ht="12.75">
      <c r="B21" s="50" t="s">
        <v>78</v>
      </c>
      <c r="C21" s="76"/>
      <c r="D21" s="74"/>
      <c r="E21" s="73"/>
      <c r="F21" s="118"/>
      <c r="G21" s="122"/>
      <c r="H21" s="32"/>
      <c r="J21" s="168" t="s">
        <v>266</v>
      </c>
      <c r="K21" s="76">
        <v>2750</v>
      </c>
      <c r="L21" s="74">
        <v>2790.4</v>
      </c>
      <c r="M21" s="74">
        <f t="shared" si="2"/>
        <v>-40</v>
      </c>
      <c r="N21" s="118">
        <f>IF(M21=0,0,(M21/K21))</f>
        <v>-0.014545454545454545</v>
      </c>
      <c r="O21" s="122">
        <v>5</v>
      </c>
    </row>
    <row r="22" spans="1:15" s="29" customFormat="1" ht="12.75">
      <c r="A22" s="28" t="s">
        <v>136</v>
      </c>
      <c r="B22" s="51" t="s">
        <v>134</v>
      </c>
      <c r="C22" s="76">
        <v>18225.575989999998</v>
      </c>
      <c r="D22" s="74">
        <v>18225.575989999998</v>
      </c>
      <c r="E22" s="74">
        <f aca="true" t="shared" si="3" ref="E22:E28">ROUND(C22,0)-ROUND(D22,0)</f>
        <v>0</v>
      </c>
      <c r="F22" s="118">
        <f aca="true" t="shared" si="4" ref="F22:F28">IF(E22=0,0,(E22/C22))</f>
        <v>0</v>
      </c>
      <c r="G22" s="122"/>
      <c r="H22" s="39"/>
      <c r="J22" s="169" t="s">
        <v>268</v>
      </c>
      <c r="K22" s="120">
        <f>SUM(K17:K21)</f>
        <v>16876</v>
      </c>
      <c r="L22" s="111">
        <f>SUM(L17:L21)</f>
        <v>17459.8</v>
      </c>
      <c r="M22" s="111">
        <f t="shared" si="2"/>
        <v>-584</v>
      </c>
      <c r="N22" s="112">
        <f>IF(M22=0,0,(M22/K22))</f>
        <v>-0.0346053567196018</v>
      </c>
      <c r="O22" s="121"/>
    </row>
    <row r="23" spans="1:15" s="29" customFormat="1" ht="12.75">
      <c r="A23" s="28" t="s">
        <v>193</v>
      </c>
      <c r="B23" s="51" t="s">
        <v>185</v>
      </c>
      <c r="C23" s="76">
        <v>14138.292590000001</v>
      </c>
      <c r="D23" s="74">
        <v>14529.91509</v>
      </c>
      <c r="E23" s="74">
        <f t="shared" si="3"/>
        <v>-392</v>
      </c>
      <c r="F23" s="118">
        <f t="shared" si="4"/>
        <v>-0.027726120216047954</v>
      </c>
      <c r="G23" s="122">
        <v>6</v>
      </c>
      <c r="H23" s="39"/>
      <c r="J23" s="165"/>
      <c r="K23" s="76"/>
      <c r="L23" s="74"/>
      <c r="M23" s="73"/>
      <c r="N23" s="118"/>
      <c r="O23" s="122"/>
    </row>
    <row r="24" spans="1:15" s="29" customFormat="1" ht="12.75">
      <c r="A24" s="28" t="s">
        <v>2</v>
      </c>
      <c r="B24" s="51" t="s">
        <v>91</v>
      </c>
      <c r="C24" s="76">
        <v>9960.928210000002</v>
      </c>
      <c r="D24" s="74">
        <v>9960.928210000002</v>
      </c>
      <c r="E24" s="74">
        <f t="shared" si="3"/>
        <v>0</v>
      </c>
      <c r="F24" s="118">
        <f t="shared" si="4"/>
        <v>0</v>
      </c>
      <c r="G24" s="122"/>
      <c r="H24" s="39"/>
      <c r="J24" s="166"/>
      <c r="K24" s="77"/>
      <c r="L24" s="78"/>
      <c r="M24" s="172"/>
      <c r="N24" s="171"/>
      <c r="O24" s="123"/>
    </row>
    <row r="25" spans="1:15" s="29" customFormat="1" ht="12.75">
      <c r="A25" s="28" t="s">
        <v>194</v>
      </c>
      <c r="B25" s="51" t="s">
        <v>186</v>
      </c>
      <c r="C25" s="76">
        <v>895.57859</v>
      </c>
      <c r="D25" s="74">
        <v>906.341</v>
      </c>
      <c r="E25" s="74">
        <f t="shared" si="3"/>
        <v>-10</v>
      </c>
      <c r="F25" s="118">
        <f t="shared" si="4"/>
        <v>-0.011165965903673513</v>
      </c>
      <c r="G25" s="122">
        <v>7</v>
      </c>
      <c r="H25" s="39"/>
      <c r="J25"/>
      <c r="K25"/>
      <c r="L25"/>
      <c r="M25"/>
      <c r="N25"/>
      <c r="O25"/>
    </row>
    <row r="26" spans="1:15" s="29" customFormat="1" ht="12.75">
      <c r="A26" s="28" t="s">
        <v>3</v>
      </c>
      <c r="B26" s="51" t="s">
        <v>111</v>
      </c>
      <c r="C26" s="76">
        <v>770.43039</v>
      </c>
      <c r="D26" s="74">
        <v>770.43039</v>
      </c>
      <c r="E26" s="74">
        <f t="shared" si="3"/>
        <v>0</v>
      </c>
      <c r="F26" s="118">
        <f t="shared" si="4"/>
        <v>0</v>
      </c>
      <c r="G26" s="122"/>
      <c r="H26" s="39"/>
      <c r="J26"/>
      <c r="K26"/>
      <c r="L26"/>
      <c r="M26"/>
      <c r="N26"/>
      <c r="O26"/>
    </row>
    <row r="27" spans="1:8" ht="26.25">
      <c r="A27" s="1" t="s">
        <v>195</v>
      </c>
      <c r="B27" s="113" t="s">
        <v>187</v>
      </c>
      <c r="C27" s="76">
        <v>1336.77944</v>
      </c>
      <c r="D27" s="74">
        <v>1336.77944</v>
      </c>
      <c r="E27" s="74">
        <f t="shared" si="3"/>
        <v>0</v>
      </c>
      <c r="F27" s="118">
        <f>IF(E27=0,0,(E27/C27))</f>
        <v>0</v>
      </c>
      <c r="G27" s="122"/>
      <c r="H27" s="32"/>
    </row>
    <row r="28" spans="1:15" s="24" customFormat="1" ht="12.75">
      <c r="A28" s="23"/>
      <c r="B28" s="110" t="s">
        <v>79</v>
      </c>
      <c r="C28" s="120">
        <f>SUM(C22:C27)</f>
        <v>45327.58521</v>
      </c>
      <c r="D28" s="111">
        <f>SUM(D22:D27)</f>
        <v>45729.970120000005</v>
      </c>
      <c r="E28" s="111">
        <f t="shared" si="3"/>
        <v>-402</v>
      </c>
      <c r="F28" s="112">
        <f t="shared" si="4"/>
        <v>-0.008868771591020303</v>
      </c>
      <c r="G28" s="121"/>
      <c r="H28" s="43"/>
      <c r="J28"/>
      <c r="K28"/>
      <c r="L28"/>
      <c r="M28"/>
      <c r="N28"/>
      <c r="O28"/>
    </row>
    <row r="29" spans="2:8" ht="12.75" customHeight="1" hidden="1">
      <c r="B29" s="48"/>
      <c r="C29" s="76"/>
      <c r="D29" s="74"/>
      <c r="E29" s="73" t="e">
        <f>D29-#REF!</f>
        <v>#REF!</v>
      </c>
      <c r="F29" s="118"/>
      <c r="G29" s="122"/>
      <c r="H29" s="32"/>
    </row>
    <row r="30" spans="2:8" ht="12.75">
      <c r="B30" s="48"/>
      <c r="C30" s="76"/>
      <c r="D30" s="74"/>
      <c r="E30" s="73"/>
      <c r="F30" s="118"/>
      <c r="G30" s="123"/>
      <c r="H30" s="32"/>
    </row>
    <row r="31" spans="2:8" ht="6.75" customHeight="1">
      <c r="B31" s="47"/>
      <c r="C31" s="98"/>
      <c r="D31" s="99"/>
      <c r="E31" s="100"/>
      <c r="F31" s="101"/>
      <c r="G31" s="122"/>
      <c r="H31" s="32"/>
    </row>
    <row r="32" spans="2:8" ht="12.75">
      <c r="B32" s="102" t="s">
        <v>188</v>
      </c>
      <c r="C32" s="106">
        <f>C19-C28</f>
        <v>10242.576819999995</v>
      </c>
      <c r="D32" s="107">
        <f>D19-D28</f>
        <v>8787.331929999993</v>
      </c>
      <c r="E32" s="107">
        <f>ROUND(D32,0)-ROUND(C32,0)</f>
        <v>-1456</v>
      </c>
      <c r="F32" s="108">
        <f>IF(E32=0,0,(E32/C32))</f>
        <v>-0.14215172857253716</v>
      </c>
      <c r="G32" s="123"/>
      <c r="H32" s="32"/>
    </row>
    <row r="33" spans="2:8" ht="12.75">
      <c r="B33" s="44"/>
      <c r="C33" s="19"/>
      <c r="D33" s="19"/>
      <c r="E33" s="19"/>
      <c r="F33" s="32"/>
      <c r="G33" s="32"/>
      <c r="H33" s="32"/>
    </row>
    <row r="34" spans="2:10" ht="12.75">
      <c r="B34" s="44"/>
      <c r="C34" s="19"/>
      <c r="D34" s="19"/>
      <c r="E34" s="19"/>
      <c r="F34" s="32"/>
      <c r="G34" s="32"/>
      <c r="H34" s="32"/>
      <c r="J34" s="117"/>
    </row>
    <row r="35" spans="2:15" ht="51" customHeight="1">
      <c r="B35" s="117" t="s">
        <v>239</v>
      </c>
      <c r="C35" s="19"/>
      <c r="D35" s="19"/>
      <c r="E35" s="19"/>
      <c r="F35" s="32"/>
      <c r="G35" s="32"/>
      <c r="H35" s="32"/>
      <c r="J35" s="175" t="s">
        <v>239</v>
      </c>
      <c r="K35" s="175"/>
      <c r="L35" s="175"/>
      <c r="M35" s="175"/>
      <c r="N35" s="175"/>
      <c r="O35" s="175"/>
    </row>
    <row r="36" spans="2:15" ht="67.5" customHeight="1">
      <c r="B36" s="154" t="s">
        <v>243</v>
      </c>
      <c r="C36" s="174"/>
      <c r="D36" s="174"/>
      <c r="E36" s="174"/>
      <c r="F36" s="174"/>
      <c r="G36" s="32"/>
      <c r="H36" s="32"/>
      <c r="J36" s="173" t="s">
        <v>272</v>
      </c>
      <c r="K36" s="173"/>
      <c r="L36" s="173"/>
      <c r="M36" s="173"/>
      <c r="N36" s="173"/>
      <c r="O36" s="173"/>
    </row>
    <row r="37" spans="2:15" ht="42" customHeight="1">
      <c r="B37" s="154" t="s">
        <v>241</v>
      </c>
      <c r="C37" s="155"/>
      <c r="D37" s="155"/>
      <c r="E37" s="155"/>
      <c r="F37" s="155"/>
      <c r="G37" s="32"/>
      <c r="H37" s="32"/>
      <c r="J37" s="173" t="s">
        <v>274</v>
      </c>
      <c r="K37" s="156"/>
      <c r="L37" s="156"/>
      <c r="M37" s="156"/>
      <c r="N37" s="156"/>
      <c r="O37" s="156"/>
    </row>
    <row r="38" spans="2:15" ht="47.25" customHeight="1">
      <c r="B38" s="154" t="s">
        <v>240</v>
      </c>
      <c r="C38" s="155"/>
      <c r="D38" s="155"/>
      <c r="E38" s="155"/>
      <c r="F38" s="155"/>
      <c r="J38" s="173" t="s">
        <v>270</v>
      </c>
      <c r="K38" s="156"/>
      <c r="L38" s="156"/>
      <c r="M38" s="156"/>
      <c r="N38" s="156"/>
      <c r="O38" s="156"/>
    </row>
    <row r="39" spans="2:15" ht="46.5" customHeight="1">
      <c r="B39" s="154" t="s">
        <v>271</v>
      </c>
      <c r="C39" s="156"/>
      <c r="D39" s="156"/>
      <c r="E39" s="156"/>
      <c r="F39" s="156"/>
      <c r="J39" s="173" t="s">
        <v>275</v>
      </c>
      <c r="K39" s="156"/>
      <c r="L39" s="156"/>
      <c r="M39" s="156"/>
      <c r="N39" s="156"/>
      <c r="O39" s="156"/>
    </row>
    <row r="40" spans="2:15" ht="39.75" customHeight="1">
      <c r="B40" s="154" t="s">
        <v>245</v>
      </c>
      <c r="C40" s="155"/>
      <c r="D40" s="155"/>
      <c r="E40" s="155"/>
      <c r="F40" s="155"/>
      <c r="J40" s="173" t="s">
        <v>273</v>
      </c>
      <c r="K40" s="156"/>
      <c r="L40" s="156"/>
      <c r="M40" s="156"/>
      <c r="N40" s="156"/>
      <c r="O40" s="156"/>
    </row>
    <row r="41" spans="2:15" ht="48.75" customHeight="1">
      <c r="B41" s="154" t="s">
        <v>246</v>
      </c>
      <c r="C41" s="155"/>
      <c r="D41" s="155"/>
      <c r="E41" s="155"/>
      <c r="F41" s="155"/>
      <c r="J41" s="18"/>
      <c r="K41" s="18"/>
      <c r="L41" s="18"/>
      <c r="M41" s="18"/>
      <c r="N41" s="18"/>
      <c r="O41" s="18"/>
    </row>
    <row r="42" spans="2:15" ht="30" customHeight="1">
      <c r="B42" s="154" t="s">
        <v>244</v>
      </c>
      <c r="C42" s="155"/>
      <c r="D42" s="155"/>
      <c r="E42" s="155"/>
      <c r="F42" s="155"/>
      <c r="J42" s="18"/>
      <c r="K42" s="18"/>
      <c r="L42" s="18"/>
      <c r="M42" s="18"/>
      <c r="N42" s="18"/>
      <c r="O42" s="18"/>
    </row>
    <row r="43" spans="1:8" s="18" customFormat="1" ht="12.75" customHeight="1">
      <c r="A43" s="1"/>
      <c r="B43" s="154"/>
      <c r="C43" s="155"/>
      <c r="D43" s="155"/>
      <c r="E43" s="155"/>
      <c r="F43" s="155"/>
      <c r="G43"/>
      <c r="H43"/>
    </row>
    <row r="44" spans="1:8" s="18" customFormat="1" ht="12.75" customHeight="1">
      <c r="A44" s="1"/>
      <c r="B44" s="154"/>
      <c r="C44" s="155"/>
      <c r="D44" s="155"/>
      <c r="E44" s="155"/>
      <c r="F44" s="155"/>
      <c r="G44"/>
      <c r="H44"/>
    </row>
    <row r="45" spans="1:8" s="18" customFormat="1" ht="12.75" customHeight="1">
      <c r="A45" s="1"/>
      <c r="B45" s="154"/>
      <c r="C45" s="155"/>
      <c r="D45" s="155"/>
      <c r="E45" s="155"/>
      <c r="F45" s="155"/>
      <c r="G45"/>
      <c r="H45"/>
    </row>
    <row r="46" spans="1:8" s="18" customFormat="1" ht="12.75" customHeight="1">
      <c r="A46" s="1"/>
      <c r="B46" s="154"/>
      <c r="C46" s="155"/>
      <c r="D46" s="155"/>
      <c r="E46" s="155"/>
      <c r="F46" s="155"/>
      <c r="G46"/>
      <c r="H46"/>
    </row>
    <row r="47" spans="1:8" s="18" customFormat="1" ht="12.75" customHeight="1">
      <c r="A47" s="1"/>
      <c r="B47" s="154"/>
      <c r="C47" s="155"/>
      <c r="D47" s="155"/>
      <c r="E47" s="155"/>
      <c r="F47" s="155"/>
      <c r="G47"/>
      <c r="H47"/>
    </row>
    <row r="48" spans="1:8" s="18" customFormat="1" ht="12.75" customHeight="1">
      <c r="A48" s="1"/>
      <c r="B48" s="154"/>
      <c r="C48" s="155"/>
      <c r="D48" s="155"/>
      <c r="E48" s="155"/>
      <c r="F48" s="155"/>
      <c r="G48"/>
      <c r="H48"/>
    </row>
    <row r="49" spans="1:8" s="18" customFormat="1" ht="12.75">
      <c r="A49" s="1"/>
      <c r="B49" s="12"/>
      <c r="F49"/>
      <c r="G49"/>
      <c r="H49"/>
    </row>
    <row r="50" spans="1:8" s="18" customFormat="1" ht="12.75">
      <c r="A50" s="1"/>
      <c r="B50" s="12"/>
      <c r="F50"/>
      <c r="G50"/>
      <c r="H50"/>
    </row>
    <row r="51" spans="1:8" s="18" customFormat="1" ht="12.75">
      <c r="A51" s="1"/>
      <c r="B51" s="12"/>
      <c r="F51"/>
      <c r="G51"/>
      <c r="H51"/>
    </row>
    <row r="52" spans="1:8" s="18" customFormat="1" ht="12.75">
      <c r="A52" s="1"/>
      <c r="B52" s="12"/>
      <c r="F52"/>
      <c r="G52"/>
      <c r="H52"/>
    </row>
    <row r="53" spans="1:8" s="18" customFormat="1" ht="12.75">
      <c r="A53" s="1"/>
      <c r="B53" s="12"/>
      <c r="F53"/>
      <c r="G53"/>
      <c r="H53"/>
    </row>
    <row r="54" spans="1:8" s="18" customFormat="1" ht="12.75">
      <c r="A54" s="1"/>
      <c r="B54" s="12"/>
      <c r="F54"/>
      <c r="G54"/>
      <c r="H54"/>
    </row>
    <row r="55" spans="1:8" s="18" customFormat="1" ht="12.75">
      <c r="A55" s="1"/>
      <c r="B55" s="12"/>
      <c r="F55"/>
      <c r="G55"/>
      <c r="H55"/>
    </row>
    <row r="56" spans="1:8" s="18" customFormat="1" ht="12.75">
      <c r="A56" s="1"/>
      <c r="B56" s="12"/>
      <c r="F56"/>
      <c r="G56"/>
      <c r="H56"/>
    </row>
    <row r="57" spans="1:8" s="18" customFormat="1" ht="12.75">
      <c r="A57" s="1"/>
      <c r="B57" s="12"/>
      <c r="F57"/>
      <c r="G57"/>
      <c r="H57"/>
    </row>
    <row r="58" spans="1:8" s="18" customFormat="1" ht="12.75">
      <c r="A58" s="1"/>
      <c r="B58" s="12"/>
      <c r="F58"/>
      <c r="G58"/>
      <c r="H58"/>
    </row>
    <row r="59" spans="1:8" s="18" customFormat="1" ht="12.75">
      <c r="A59" s="1"/>
      <c r="B59" s="12"/>
      <c r="F59"/>
      <c r="G59"/>
      <c r="H59"/>
    </row>
    <row r="60" spans="1:8" s="18" customFormat="1" ht="12.75">
      <c r="A60" s="1"/>
      <c r="B60" s="12"/>
      <c r="F60"/>
      <c r="G60"/>
      <c r="H60"/>
    </row>
    <row r="61" spans="1:8" s="18" customFormat="1" ht="12.75">
      <c r="A61" s="1"/>
      <c r="B61" s="12"/>
      <c r="F61"/>
      <c r="G61"/>
      <c r="H61"/>
    </row>
    <row r="62" spans="1:8" s="18" customFormat="1" ht="12.75">
      <c r="A62" s="1"/>
      <c r="B62" s="12"/>
      <c r="F62"/>
      <c r="G62"/>
      <c r="H62"/>
    </row>
    <row r="63" spans="1:8" s="18" customFormat="1" ht="12.75">
      <c r="A63" s="1"/>
      <c r="B63" s="12"/>
      <c r="F63"/>
      <c r="G63"/>
      <c r="H63"/>
    </row>
    <row r="64" spans="1:8" s="18" customFormat="1" ht="12.75">
      <c r="A64" s="1"/>
      <c r="B64" s="12"/>
      <c r="F64"/>
      <c r="G64"/>
      <c r="H64"/>
    </row>
    <row r="65" spans="1:8" s="18" customFormat="1" ht="12.75">
      <c r="A65" s="1"/>
      <c r="B65" s="12"/>
      <c r="F65"/>
      <c r="G65"/>
      <c r="H65"/>
    </row>
    <row r="66" spans="1:8" s="18" customFormat="1" ht="12.75">
      <c r="A66" s="1"/>
      <c r="B66" s="12"/>
      <c r="F66"/>
      <c r="G66"/>
      <c r="H66"/>
    </row>
    <row r="67" spans="1:8" s="18" customFormat="1" ht="12.75">
      <c r="A67" s="1"/>
      <c r="B67" s="12"/>
      <c r="F67"/>
      <c r="G67"/>
      <c r="H67"/>
    </row>
    <row r="68" spans="1:8" s="18" customFormat="1" ht="12.75">
      <c r="A68" s="1"/>
      <c r="B68" s="12"/>
      <c r="F68"/>
      <c r="G68"/>
      <c r="H68"/>
    </row>
    <row r="69" spans="1:8" s="18" customFormat="1" ht="12.75">
      <c r="A69" s="1"/>
      <c r="B69" s="12"/>
      <c r="F69"/>
      <c r="G69"/>
      <c r="H69"/>
    </row>
    <row r="70" spans="1:8" s="18" customFormat="1" ht="12.75">
      <c r="A70" s="1"/>
      <c r="B70" s="12"/>
      <c r="F70"/>
      <c r="G70"/>
      <c r="H70"/>
    </row>
    <row r="71" spans="1:8" s="18" customFormat="1" ht="12.75">
      <c r="A71" s="1"/>
      <c r="B71" s="12"/>
      <c r="F71"/>
      <c r="G71"/>
      <c r="H71"/>
    </row>
    <row r="72" spans="1:8" s="18" customFormat="1" ht="12.75">
      <c r="A72" s="1"/>
      <c r="B72" s="12"/>
      <c r="F72"/>
      <c r="G72"/>
      <c r="H72"/>
    </row>
    <row r="73" spans="1:8" s="18" customFormat="1" ht="12.75">
      <c r="A73" s="1"/>
      <c r="B73" s="12"/>
      <c r="F73"/>
      <c r="G73"/>
      <c r="H73"/>
    </row>
    <row r="74" spans="1:8" s="18" customFormat="1" ht="12.75">
      <c r="A74" s="1"/>
      <c r="B74" s="12"/>
      <c r="F74"/>
      <c r="G74"/>
      <c r="H74"/>
    </row>
    <row r="75" spans="1:8" s="18" customFormat="1" ht="12.75">
      <c r="A75" s="1"/>
      <c r="B75" s="12"/>
      <c r="F75"/>
      <c r="G75"/>
      <c r="H75"/>
    </row>
    <row r="76" spans="1:8" s="18" customFormat="1" ht="12.75">
      <c r="A76" s="1"/>
      <c r="B76" s="12"/>
      <c r="F76"/>
      <c r="G76"/>
      <c r="H76"/>
    </row>
    <row r="77" spans="1:8" s="18" customFormat="1" ht="12.75">
      <c r="A77" s="1"/>
      <c r="B77" s="12"/>
      <c r="F77"/>
      <c r="G77"/>
      <c r="H77"/>
    </row>
    <row r="78" spans="1:8" s="18" customFormat="1" ht="12.75">
      <c r="A78" s="1"/>
      <c r="B78" s="12"/>
      <c r="F78"/>
      <c r="G78"/>
      <c r="H78"/>
    </row>
    <row r="79" spans="1:8" s="18" customFormat="1" ht="12.75">
      <c r="A79" s="1"/>
      <c r="B79" s="12"/>
      <c r="F79"/>
      <c r="G79"/>
      <c r="H79"/>
    </row>
    <row r="80" spans="1:8" s="18" customFormat="1" ht="12.75">
      <c r="A80" s="1"/>
      <c r="B80" s="12"/>
      <c r="F80"/>
      <c r="G80"/>
      <c r="H80"/>
    </row>
    <row r="81" spans="1:8" s="18" customFormat="1" ht="12.75">
      <c r="A81" s="1"/>
      <c r="B81" s="12"/>
      <c r="F81"/>
      <c r="G81"/>
      <c r="H81"/>
    </row>
    <row r="82" spans="1:8" s="18" customFormat="1" ht="12.75">
      <c r="A82" s="1"/>
      <c r="B82" s="12"/>
      <c r="F82"/>
      <c r="G82"/>
      <c r="H82"/>
    </row>
    <row r="83" spans="1:8" s="18" customFormat="1" ht="12.75">
      <c r="A83" s="1"/>
      <c r="B83" s="12"/>
      <c r="F83"/>
      <c r="G83"/>
      <c r="H83"/>
    </row>
    <row r="84" spans="1:8" s="18" customFormat="1" ht="12.75">
      <c r="A84" s="1"/>
      <c r="B84" s="12"/>
      <c r="F84"/>
      <c r="G84"/>
      <c r="H84"/>
    </row>
    <row r="85" spans="1:8" s="18" customFormat="1" ht="12.75">
      <c r="A85" s="1"/>
      <c r="B85" s="12"/>
      <c r="F85"/>
      <c r="G85"/>
      <c r="H85"/>
    </row>
    <row r="86" spans="1:8" s="18" customFormat="1" ht="12.75">
      <c r="A86" s="1"/>
      <c r="B86" s="12"/>
      <c r="F86"/>
      <c r="G86"/>
      <c r="H86"/>
    </row>
    <row r="87" spans="1:8" s="18" customFormat="1" ht="12.75">
      <c r="A87" s="1"/>
      <c r="B87" s="12"/>
      <c r="F87"/>
      <c r="G87"/>
      <c r="H87"/>
    </row>
    <row r="88" spans="1:8" s="18" customFormat="1" ht="12.75">
      <c r="A88" s="1"/>
      <c r="B88" s="12"/>
      <c r="F88"/>
      <c r="G88"/>
      <c r="H88"/>
    </row>
    <row r="89" spans="1:8" s="18" customFormat="1" ht="12.75">
      <c r="A89" s="1"/>
      <c r="B89" s="12"/>
      <c r="F89"/>
      <c r="G89"/>
      <c r="H89"/>
    </row>
    <row r="90" spans="1:8" s="18" customFormat="1" ht="12.75">
      <c r="A90" s="1"/>
      <c r="B90" s="12"/>
      <c r="F90"/>
      <c r="G90"/>
      <c r="H90"/>
    </row>
    <row r="91" spans="1:8" s="18" customFormat="1" ht="12.75">
      <c r="A91" s="1"/>
      <c r="B91" s="12"/>
      <c r="F91"/>
      <c r="G91"/>
      <c r="H91"/>
    </row>
    <row r="92" spans="1:8" s="18" customFormat="1" ht="12.75">
      <c r="A92" s="1"/>
      <c r="B92" s="12"/>
      <c r="F92"/>
      <c r="G92"/>
      <c r="H92"/>
    </row>
    <row r="93" spans="1:8" s="18" customFormat="1" ht="12.75">
      <c r="A93" s="1"/>
      <c r="B93" s="12"/>
      <c r="F93"/>
      <c r="G93"/>
      <c r="H93"/>
    </row>
    <row r="94" spans="1:8" s="18" customFormat="1" ht="12.75">
      <c r="A94" s="1"/>
      <c r="B94" s="12"/>
      <c r="F94"/>
      <c r="G94"/>
      <c r="H94"/>
    </row>
    <row r="95" spans="1:8" s="18" customFormat="1" ht="12.75">
      <c r="A95" s="1"/>
      <c r="B95" s="12"/>
      <c r="F95"/>
      <c r="G95"/>
      <c r="H95"/>
    </row>
    <row r="96" spans="1:8" s="18" customFormat="1" ht="12.75">
      <c r="A96" s="1"/>
      <c r="B96" s="12"/>
      <c r="F96"/>
      <c r="G96"/>
      <c r="H96"/>
    </row>
    <row r="97" spans="1:8" s="18" customFormat="1" ht="12.75">
      <c r="A97" s="1"/>
      <c r="B97" s="12"/>
      <c r="F97"/>
      <c r="G97"/>
      <c r="H97"/>
    </row>
    <row r="98" spans="1:8" s="18" customFormat="1" ht="12.75">
      <c r="A98" s="1"/>
      <c r="B98" s="12"/>
      <c r="F98"/>
      <c r="G98"/>
      <c r="H98"/>
    </row>
    <row r="99" spans="1:8" s="18" customFormat="1" ht="12.75">
      <c r="A99" s="1"/>
      <c r="B99" s="12"/>
      <c r="F99"/>
      <c r="G99"/>
      <c r="H99"/>
    </row>
    <row r="100" spans="1:8" s="18" customFormat="1" ht="12.75">
      <c r="A100" s="1"/>
      <c r="B100" s="12"/>
      <c r="F100"/>
      <c r="G100"/>
      <c r="H100"/>
    </row>
    <row r="101" spans="1:8" s="18" customFormat="1" ht="12.75">
      <c r="A101" s="1"/>
      <c r="B101" s="12"/>
      <c r="F101"/>
      <c r="G101"/>
      <c r="H101"/>
    </row>
    <row r="102" spans="1:8" s="18" customFormat="1" ht="12.75">
      <c r="A102" s="1"/>
      <c r="B102" s="12"/>
      <c r="F102"/>
      <c r="G102"/>
      <c r="H102"/>
    </row>
    <row r="103" spans="1:8" s="18" customFormat="1" ht="12.75">
      <c r="A103" s="1"/>
      <c r="B103" s="12"/>
      <c r="F103"/>
      <c r="G103"/>
      <c r="H103"/>
    </row>
    <row r="104" spans="1:8" s="18" customFormat="1" ht="12.75">
      <c r="A104" s="1"/>
      <c r="B104" s="12"/>
      <c r="F104"/>
      <c r="G104"/>
      <c r="H104"/>
    </row>
    <row r="105" spans="1:8" s="18" customFormat="1" ht="12.75">
      <c r="A105" s="1"/>
      <c r="B105" s="12"/>
      <c r="F105"/>
      <c r="G105"/>
      <c r="H105"/>
    </row>
    <row r="106" spans="1:8" s="18" customFormat="1" ht="12.75">
      <c r="A106" s="1"/>
      <c r="B106" s="12"/>
      <c r="F106"/>
      <c r="G106"/>
      <c r="H106"/>
    </row>
    <row r="107" spans="1:8" s="18" customFormat="1" ht="12.75">
      <c r="A107" s="1"/>
      <c r="B107" s="12"/>
      <c r="F107"/>
      <c r="G107"/>
      <c r="H107"/>
    </row>
    <row r="108" spans="1:8" s="18" customFormat="1" ht="12.75">
      <c r="A108" s="1"/>
      <c r="B108" s="12"/>
      <c r="F108"/>
      <c r="G108"/>
      <c r="H108"/>
    </row>
    <row r="109" spans="1:8" s="18" customFormat="1" ht="12.75">
      <c r="A109" s="1"/>
      <c r="B109" s="12"/>
      <c r="F109"/>
      <c r="G109"/>
      <c r="H109"/>
    </row>
    <row r="110" spans="1:8" s="18" customFormat="1" ht="12.75">
      <c r="A110" s="1"/>
      <c r="B110" s="12"/>
      <c r="F110"/>
      <c r="G110"/>
      <c r="H110"/>
    </row>
    <row r="111" spans="1:8" s="18" customFormat="1" ht="12.75">
      <c r="A111" s="1"/>
      <c r="B111" s="12"/>
      <c r="F111"/>
      <c r="G111"/>
      <c r="H111"/>
    </row>
    <row r="112" spans="1:8" s="18" customFormat="1" ht="12.75">
      <c r="A112" s="1"/>
      <c r="B112" s="12"/>
      <c r="F112"/>
      <c r="G112"/>
      <c r="H112"/>
    </row>
    <row r="113" spans="1:8" s="18" customFormat="1" ht="12.75">
      <c r="A113" s="1"/>
      <c r="B113" s="12"/>
      <c r="F113"/>
      <c r="G113"/>
      <c r="H113"/>
    </row>
    <row r="114" spans="1:8" s="18" customFormat="1" ht="12.75">
      <c r="A114" s="1"/>
      <c r="B114" s="12"/>
      <c r="F114"/>
      <c r="G114"/>
      <c r="H114"/>
    </row>
    <row r="115" spans="1:8" s="18" customFormat="1" ht="12.75">
      <c r="A115" s="1"/>
      <c r="B115" s="12"/>
      <c r="F115"/>
      <c r="G115"/>
      <c r="H115"/>
    </row>
    <row r="116" spans="1:8" s="18" customFormat="1" ht="12.75">
      <c r="A116" s="1"/>
      <c r="B116" s="12"/>
      <c r="F116"/>
      <c r="G116"/>
      <c r="H116"/>
    </row>
    <row r="117" spans="1:8" s="18" customFormat="1" ht="12.75">
      <c r="A117" s="1"/>
      <c r="B117" s="12"/>
      <c r="F117"/>
      <c r="G117"/>
      <c r="H117"/>
    </row>
    <row r="118" spans="1:8" s="18" customFormat="1" ht="12.75">
      <c r="A118" s="1"/>
      <c r="B118" s="12"/>
      <c r="F118"/>
      <c r="G118"/>
      <c r="H118"/>
    </row>
    <row r="119" spans="1:8" s="18" customFormat="1" ht="12.75">
      <c r="A119" s="1"/>
      <c r="B119" s="12"/>
      <c r="F119"/>
      <c r="G119"/>
      <c r="H119"/>
    </row>
    <row r="120" spans="1:8" s="18" customFormat="1" ht="12.75">
      <c r="A120" s="1"/>
      <c r="B120" s="12"/>
      <c r="F120"/>
      <c r="G120"/>
      <c r="H120"/>
    </row>
    <row r="121" spans="1:8" s="18" customFormat="1" ht="12.75">
      <c r="A121" s="1"/>
      <c r="B121" s="12"/>
      <c r="F121"/>
      <c r="G121"/>
      <c r="H121"/>
    </row>
    <row r="122" spans="1:8" s="18" customFormat="1" ht="12.75">
      <c r="A122" s="1"/>
      <c r="B122" s="12"/>
      <c r="F122"/>
      <c r="G122"/>
      <c r="H122"/>
    </row>
    <row r="123" spans="1:8" s="18" customFormat="1" ht="12.75">
      <c r="A123" s="1"/>
      <c r="B123" s="12"/>
      <c r="F123"/>
      <c r="G123"/>
      <c r="H123"/>
    </row>
    <row r="124" spans="1:8" s="18" customFormat="1" ht="12.75">
      <c r="A124" s="1"/>
      <c r="B124" s="12"/>
      <c r="F124"/>
      <c r="G124"/>
      <c r="H124"/>
    </row>
    <row r="125" spans="1:8" s="18" customFormat="1" ht="12.75">
      <c r="A125" s="1"/>
      <c r="B125" s="12"/>
      <c r="F125"/>
      <c r="G125"/>
      <c r="H125"/>
    </row>
    <row r="126" spans="1:8" s="18" customFormat="1" ht="12.75">
      <c r="A126" s="1"/>
      <c r="B126" s="12"/>
      <c r="F126"/>
      <c r="G126"/>
      <c r="H126"/>
    </row>
    <row r="127" spans="1:8" s="18" customFormat="1" ht="12.75">
      <c r="A127" s="1"/>
      <c r="B127" s="12"/>
      <c r="F127"/>
      <c r="G127"/>
      <c r="H127"/>
    </row>
    <row r="128" spans="1:8" s="18" customFormat="1" ht="12.75">
      <c r="A128" s="1"/>
      <c r="B128" s="12"/>
      <c r="F128"/>
      <c r="G128"/>
      <c r="H128"/>
    </row>
    <row r="129" spans="1:8" s="18" customFormat="1" ht="12.75">
      <c r="A129" s="1"/>
      <c r="B129" s="12"/>
      <c r="F129"/>
      <c r="G129"/>
      <c r="H129"/>
    </row>
    <row r="130" spans="1:8" s="18" customFormat="1" ht="12.75">
      <c r="A130" s="1"/>
      <c r="B130" s="12"/>
      <c r="F130"/>
      <c r="G130"/>
      <c r="H130"/>
    </row>
    <row r="131" spans="1:8" s="18" customFormat="1" ht="12.75">
      <c r="A131" s="1"/>
      <c r="B131" s="12"/>
      <c r="F131"/>
      <c r="G131"/>
      <c r="H131"/>
    </row>
    <row r="132" spans="1:8" s="18" customFormat="1" ht="12.75">
      <c r="A132" s="1"/>
      <c r="B132" s="12"/>
      <c r="F132"/>
      <c r="G132"/>
      <c r="H132"/>
    </row>
    <row r="133" spans="1:8" s="18" customFormat="1" ht="12.75">
      <c r="A133" s="1"/>
      <c r="B133" s="12"/>
      <c r="F133"/>
      <c r="G133"/>
      <c r="H133"/>
    </row>
    <row r="134" spans="1:8" s="18" customFormat="1" ht="12.75">
      <c r="A134" s="1"/>
      <c r="B134" s="12"/>
      <c r="F134"/>
      <c r="G134"/>
      <c r="H134"/>
    </row>
    <row r="135" spans="1:8" s="18" customFormat="1" ht="12.75">
      <c r="A135" s="1"/>
      <c r="B135" s="12"/>
      <c r="F135"/>
      <c r="G135"/>
      <c r="H135"/>
    </row>
    <row r="136" spans="1:8" s="18" customFormat="1" ht="12.75">
      <c r="A136" s="1"/>
      <c r="B136" s="12"/>
      <c r="F136"/>
      <c r="G136"/>
      <c r="H136"/>
    </row>
    <row r="137" spans="1:8" s="18" customFormat="1" ht="12.75">
      <c r="A137" s="1"/>
      <c r="B137" s="12"/>
      <c r="F137"/>
      <c r="G137"/>
      <c r="H137"/>
    </row>
    <row r="138" spans="1:8" s="18" customFormat="1" ht="12.75">
      <c r="A138" s="1"/>
      <c r="B138" s="12"/>
      <c r="F138"/>
      <c r="G138"/>
      <c r="H138"/>
    </row>
    <row r="139" spans="1:8" s="18" customFormat="1" ht="12.75">
      <c r="A139" s="1"/>
      <c r="B139" s="12"/>
      <c r="F139"/>
      <c r="G139"/>
      <c r="H139"/>
    </row>
    <row r="140" spans="1:8" s="18" customFormat="1" ht="12.75">
      <c r="A140" s="1"/>
      <c r="B140" s="12"/>
      <c r="F140"/>
      <c r="G140"/>
      <c r="H140"/>
    </row>
    <row r="141" spans="1:8" s="18" customFormat="1" ht="12.75">
      <c r="A141" s="1"/>
      <c r="B141" s="12"/>
      <c r="F141"/>
      <c r="G141"/>
      <c r="H141"/>
    </row>
    <row r="142" spans="1:8" s="18" customFormat="1" ht="12.75">
      <c r="A142" s="1"/>
      <c r="B142" s="12"/>
      <c r="F142"/>
      <c r="G142"/>
      <c r="H142"/>
    </row>
    <row r="143" spans="1:8" s="18" customFormat="1" ht="12.75">
      <c r="A143" s="1"/>
      <c r="B143" s="12"/>
      <c r="F143"/>
      <c r="G143"/>
      <c r="H143"/>
    </row>
    <row r="144" spans="1:8" s="18" customFormat="1" ht="12.75">
      <c r="A144" s="1"/>
      <c r="B144" s="12"/>
      <c r="F144"/>
      <c r="G144"/>
      <c r="H144"/>
    </row>
    <row r="145" spans="1:8" s="18" customFormat="1" ht="12.75">
      <c r="A145" s="1"/>
      <c r="B145" s="12"/>
      <c r="F145"/>
      <c r="G145"/>
      <c r="H145"/>
    </row>
    <row r="146" spans="1:8" s="18" customFormat="1" ht="12.75">
      <c r="A146" s="1"/>
      <c r="B146" s="12"/>
      <c r="F146"/>
      <c r="G146"/>
      <c r="H146"/>
    </row>
    <row r="147" spans="1:8" s="18" customFormat="1" ht="12.75">
      <c r="A147" s="1"/>
      <c r="B147" s="12"/>
      <c r="F147"/>
      <c r="G147"/>
      <c r="H147"/>
    </row>
    <row r="148" spans="1:8" s="18" customFormat="1" ht="12.75">
      <c r="A148" s="1"/>
      <c r="B148" s="12"/>
      <c r="F148"/>
      <c r="G148"/>
      <c r="H148"/>
    </row>
    <row r="149" spans="1:8" s="18" customFormat="1" ht="12.75">
      <c r="A149" s="1"/>
      <c r="B149" s="12"/>
      <c r="F149"/>
      <c r="G149"/>
      <c r="H149"/>
    </row>
    <row r="150" spans="1:8" s="18" customFormat="1" ht="12.75">
      <c r="A150" s="1"/>
      <c r="B150" s="12"/>
      <c r="F150"/>
      <c r="G150"/>
      <c r="H150"/>
    </row>
    <row r="151" spans="1:8" s="18" customFormat="1" ht="12.75">
      <c r="A151" s="1"/>
      <c r="B151" s="12"/>
      <c r="F151"/>
      <c r="G151"/>
      <c r="H151"/>
    </row>
    <row r="152" spans="1:8" s="18" customFormat="1" ht="12.75">
      <c r="A152" s="1"/>
      <c r="B152" s="12"/>
      <c r="F152"/>
      <c r="G152"/>
      <c r="H152"/>
    </row>
    <row r="153" spans="1:8" s="18" customFormat="1" ht="12.75">
      <c r="A153" s="1"/>
      <c r="B153" s="12"/>
      <c r="F153"/>
      <c r="G153"/>
      <c r="H153"/>
    </row>
    <row r="154" spans="1:8" s="18" customFormat="1" ht="12.75">
      <c r="A154" s="1"/>
      <c r="B154" s="12"/>
      <c r="F154"/>
      <c r="G154"/>
      <c r="H154"/>
    </row>
    <row r="155" spans="1:8" s="18" customFormat="1" ht="12.75">
      <c r="A155" s="1"/>
      <c r="B155" s="12"/>
      <c r="F155"/>
      <c r="G155"/>
      <c r="H155"/>
    </row>
    <row r="156" spans="1:8" s="18" customFormat="1" ht="12.75">
      <c r="A156" s="1"/>
      <c r="B156" s="12"/>
      <c r="F156"/>
      <c r="G156"/>
      <c r="H156"/>
    </row>
    <row r="157" spans="1:8" s="18" customFormat="1" ht="12.75">
      <c r="A157" s="1"/>
      <c r="B157" s="12"/>
      <c r="F157"/>
      <c r="G157"/>
      <c r="H157"/>
    </row>
    <row r="158" spans="1:8" s="18" customFormat="1" ht="12.75">
      <c r="A158" s="1"/>
      <c r="B158" s="12"/>
      <c r="F158"/>
      <c r="G158"/>
      <c r="H158"/>
    </row>
    <row r="159" spans="1:8" s="18" customFormat="1" ht="12.75">
      <c r="A159" s="1"/>
      <c r="B159" s="12"/>
      <c r="F159"/>
      <c r="G159"/>
      <c r="H159"/>
    </row>
    <row r="160" spans="1:8" s="18" customFormat="1" ht="12.75">
      <c r="A160" s="1"/>
      <c r="B160" s="12"/>
      <c r="F160"/>
      <c r="G160"/>
      <c r="H160"/>
    </row>
    <row r="161" spans="1:8" s="18" customFormat="1" ht="12.75">
      <c r="A161" s="1"/>
      <c r="B161" s="12"/>
      <c r="F161"/>
      <c r="G161"/>
      <c r="H161"/>
    </row>
    <row r="162" spans="1:8" s="18" customFormat="1" ht="12.75">
      <c r="A162" s="1"/>
      <c r="B162" s="12"/>
      <c r="F162"/>
      <c r="G162"/>
      <c r="H162"/>
    </row>
    <row r="163" spans="1:8" s="18" customFormat="1" ht="12.75">
      <c r="A163" s="1"/>
      <c r="B163" s="12"/>
      <c r="F163"/>
      <c r="G163"/>
      <c r="H163"/>
    </row>
    <row r="164" spans="1:8" s="18" customFormat="1" ht="12.75">
      <c r="A164" s="1"/>
      <c r="B164" s="12"/>
      <c r="F164"/>
      <c r="G164"/>
      <c r="H164"/>
    </row>
    <row r="165" spans="1:8" s="18" customFormat="1" ht="12.75">
      <c r="A165" s="1"/>
      <c r="B165" s="12"/>
      <c r="F165"/>
      <c r="G165"/>
      <c r="H165"/>
    </row>
    <row r="166" spans="1:8" s="18" customFormat="1" ht="12.75">
      <c r="A166" s="1"/>
      <c r="B166" s="12"/>
      <c r="F166"/>
      <c r="G166"/>
      <c r="H166"/>
    </row>
    <row r="167" spans="1:8" s="18" customFormat="1" ht="12.75">
      <c r="A167" s="1"/>
      <c r="B167" s="12"/>
      <c r="F167"/>
      <c r="G167"/>
      <c r="H167"/>
    </row>
    <row r="168" spans="1:8" s="18" customFormat="1" ht="12.75">
      <c r="A168" s="1"/>
      <c r="B168" s="12"/>
      <c r="F168"/>
      <c r="G168"/>
      <c r="H168"/>
    </row>
    <row r="169" spans="1:8" s="18" customFormat="1" ht="12.75">
      <c r="A169" s="1"/>
      <c r="B169" s="12"/>
      <c r="F169"/>
      <c r="G169"/>
      <c r="H169"/>
    </row>
    <row r="170" spans="1:8" s="18" customFormat="1" ht="12.75">
      <c r="A170" s="1"/>
      <c r="B170" s="12"/>
      <c r="F170"/>
      <c r="G170"/>
      <c r="H170"/>
    </row>
    <row r="171" spans="1:8" s="18" customFormat="1" ht="12.75">
      <c r="A171" s="1"/>
      <c r="B171" s="12"/>
      <c r="F171"/>
      <c r="G171"/>
      <c r="H171"/>
    </row>
    <row r="172" spans="1:8" s="18" customFormat="1" ht="12.75">
      <c r="A172" s="1"/>
      <c r="B172" s="12"/>
      <c r="F172"/>
      <c r="G172"/>
      <c r="H172"/>
    </row>
    <row r="173" spans="1:8" s="18" customFormat="1" ht="12.75">
      <c r="A173" s="1"/>
      <c r="B173" s="12"/>
      <c r="F173"/>
      <c r="G173"/>
      <c r="H173"/>
    </row>
    <row r="174" spans="1:8" s="18" customFormat="1" ht="12.75">
      <c r="A174" s="1"/>
      <c r="B174" s="12"/>
      <c r="F174"/>
      <c r="G174"/>
      <c r="H174"/>
    </row>
    <row r="175" spans="1:8" s="18" customFormat="1" ht="12.75">
      <c r="A175" s="1"/>
      <c r="B175" s="12"/>
      <c r="F175"/>
      <c r="G175"/>
      <c r="H175"/>
    </row>
    <row r="176" spans="1:8" s="18" customFormat="1" ht="12.75">
      <c r="A176" s="1"/>
      <c r="B176" s="12"/>
      <c r="F176"/>
      <c r="G176"/>
      <c r="H176"/>
    </row>
    <row r="177" spans="1:8" s="18" customFormat="1" ht="12.75">
      <c r="A177" s="1"/>
      <c r="B177" s="12"/>
      <c r="F177"/>
      <c r="G177"/>
      <c r="H177"/>
    </row>
    <row r="178" spans="1:8" s="18" customFormat="1" ht="12.75">
      <c r="A178" s="1"/>
      <c r="B178" s="12"/>
      <c r="F178"/>
      <c r="G178"/>
      <c r="H178"/>
    </row>
    <row r="179" spans="1:8" s="18" customFormat="1" ht="12.75">
      <c r="A179" s="1"/>
      <c r="B179" s="12"/>
      <c r="F179"/>
      <c r="G179"/>
      <c r="H179"/>
    </row>
    <row r="180" spans="1:8" s="18" customFormat="1" ht="12.75">
      <c r="A180" s="1"/>
      <c r="B180" s="12"/>
      <c r="F180"/>
      <c r="G180"/>
      <c r="H180"/>
    </row>
    <row r="181" spans="1:8" s="18" customFormat="1" ht="12.75">
      <c r="A181" s="1"/>
      <c r="B181" s="12"/>
      <c r="F181"/>
      <c r="G181"/>
      <c r="H181"/>
    </row>
    <row r="182" spans="1:8" s="18" customFormat="1" ht="12.75">
      <c r="A182" s="1"/>
      <c r="B182" s="12"/>
      <c r="F182"/>
      <c r="G182"/>
      <c r="H182"/>
    </row>
    <row r="183" spans="1:8" s="18" customFormat="1" ht="12.75">
      <c r="A183" s="1"/>
      <c r="B183" s="12"/>
      <c r="F183"/>
      <c r="G183"/>
      <c r="H183"/>
    </row>
    <row r="184" spans="1:8" s="18" customFormat="1" ht="12.75">
      <c r="A184" s="1"/>
      <c r="B184" s="12"/>
      <c r="F184"/>
      <c r="G184"/>
      <c r="H184"/>
    </row>
    <row r="185" spans="1:8" s="18" customFormat="1" ht="12.75">
      <c r="A185" s="1"/>
      <c r="B185" s="12"/>
      <c r="F185"/>
      <c r="G185"/>
      <c r="H185"/>
    </row>
    <row r="186" spans="1:8" s="18" customFormat="1" ht="12.75">
      <c r="A186" s="1"/>
      <c r="B186" s="12"/>
      <c r="F186"/>
      <c r="G186"/>
      <c r="H186"/>
    </row>
    <row r="187" spans="1:8" s="18" customFormat="1" ht="12.75">
      <c r="A187" s="1"/>
      <c r="B187" s="12"/>
      <c r="F187"/>
      <c r="G187"/>
      <c r="H187"/>
    </row>
    <row r="188" spans="1:8" s="18" customFormat="1" ht="12.75">
      <c r="A188" s="1"/>
      <c r="B188" s="12"/>
      <c r="F188"/>
      <c r="G188"/>
      <c r="H188"/>
    </row>
    <row r="189" spans="1:8" s="18" customFormat="1" ht="12.75">
      <c r="A189" s="1"/>
      <c r="B189" s="12"/>
      <c r="F189"/>
      <c r="G189"/>
      <c r="H189"/>
    </row>
    <row r="190" spans="1:8" s="18" customFormat="1" ht="12.75">
      <c r="A190" s="1"/>
      <c r="B190" s="12"/>
      <c r="F190"/>
      <c r="G190"/>
      <c r="H190"/>
    </row>
    <row r="191" spans="1:8" s="18" customFormat="1" ht="12.75">
      <c r="A191" s="1"/>
      <c r="B191" s="12"/>
      <c r="F191"/>
      <c r="G191"/>
      <c r="H191"/>
    </row>
    <row r="192" spans="1:8" s="18" customFormat="1" ht="12.75">
      <c r="A192" s="1"/>
      <c r="B192" s="12"/>
      <c r="F192"/>
      <c r="G192"/>
      <c r="H192"/>
    </row>
    <row r="193" spans="1:8" s="18" customFormat="1" ht="12.75">
      <c r="A193" s="1"/>
      <c r="B193" s="12"/>
      <c r="F193"/>
      <c r="G193"/>
      <c r="H193"/>
    </row>
    <row r="194" spans="1:8" s="18" customFormat="1" ht="12.75">
      <c r="A194" s="1"/>
      <c r="B194" s="12"/>
      <c r="F194"/>
      <c r="G194"/>
      <c r="H194"/>
    </row>
    <row r="195" spans="1:8" s="18" customFormat="1" ht="12.75">
      <c r="A195" s="1"/>
      <c r="B195" s="12"/>
      <c r="F195"/>
      <c r="G195"/>
      <c r="H195"/>
    </row>
    <row r="196" spans="1:8" s="18" customFormat="1" ht="12.75">
      <c r="A196" s="1"/>
      <c r="B196" s="12"/>
      <c r="F196"/>
      <c r="G196"/>
      <c r="H196"/>
    </row>
    <row r="197" spans="1:8" s="18" customFormat="1" ht="12.75">
      <c r="A197" s="1"/>
      <c r="B197" s="12"/>
      <c r="F197"/>
      <c r="G197"/>
      <c r="H197"/>
    </row>
    <row r="198" spans="1:8" s="18" customFormat="1" ht="12.75">
      <c r="A198" s="1"/>
      <c r="B198" s="12"/>
      <c r="F198"/>
      <c r="G198"/>
      <c r="H198"/>
    </row>
    <row r="199" spans="1:8" s="18" customFormat="1" ht="12.75">
      <c r="A199" s="1"/>
      <c r="B199" s="12"/>
      <c r="F199"/>
      <c r="G199"/>
      <c r="H199"/>
    </row>
    <row r="200" spans="1:8" s="18" customFormat="1" ht="12.75">
      <c r="A200" s="1"/>
      <c r="B200" s="12"/>
      <c r="F200"/>
      <c r="G200"/>
      <c r="H200"/>
    </row>
    <row r="201" spans="1:8" s="18" customFormat="1" ht="12.75">
      <c r="A201" s="1"/>
      <c r="B201" s="12"/>
      <c r="F201"/>
      <c r="G201"/>
      <c r="H201"/>
    </row>
    <row r="202" spans="1:8" s="18" customFormat="1" ht="12.75">
      <c r="A202" s="1"/>
      <c r="B202" s="12"/>
      <c r="F202"/>
      <c r="G202"/>
      <c r="H202"/>
    </row>
    <row r="203" spans="1:8" s="18" customFormat="1" ht="12.75">
      <c r="A203" s="1"/>
      <c r="B203" s="12"/>
      <c r="F203"/>
      <c r="G203"/>
      <c r="H203"/>
    </row>
    <row r="204" spans="1:8" s="18" customFormat="1" ht="12.75">
      <c r="A204" s="1"/>
      <c r="B204" s="12"/>
      <c r="F204"/>
      <c r="G204"/>
      <c r="H204"/>
    </row>
    <row r="205" spans="1:8" s="18" customFormat="1" ht="12.75">
      <c r="A205" s="1"/>
      <c r="B205" s="12"/>
      <c r="F205"/>
      <c r="G205"/>
      <c r="H205"/>
    </row>
    <row r="206" spans="1:8" s="18" customFormat="1" ht="12.75">
      <c r="A206" s="1"/>
      <c r="B206" s="12"/>
      <c r="F206"/>
      <c r="G206"/>
      <c r="H206"/>
    </row>
    <row r="207" spans="1:8" s="18" customFormat="1" ht="12.75">
      <c r="A207" s="1"/>
      <c r="B207" s="12"/>
      <c r="F207"/>
      <c r="G207"/>
      <c r="H207"/>
    </row>
    <row r="208" spans="1:8" s="18" customFormat="1" ht="12.75">
      <c r="A208" s="1"/>
      <c r="B208" s="12"/>
      <c r="F208"/>
      <c r="G208"/>
      <c r="H208"/>
    </row>
    <row r="209" spans="1:8" s="18" customFormat="1" ht="12.75">
      <c r="A209" s="1"/>
      <c r="B209" s="12"/>
      <c r="F209"/>
      <c r="G209"/>
      <c r="H209"/>
    </row>
    <row r="210" spans="1:8" s="18" customFormat="1" ht="12.75">
      <c r="A210" s="1"/>
      <c r="B210" s="12"/>
      <c r="F210"/>
      <c r="G210"/>
      <c r="H210"/>
    </row>
    <row r="211" spans="1:8" s="18" customFormat="1" ht="12.75">
      <c r="A211" s="1"/>
      <c r="B211" s="12"/>
      <c r="F211"/>
      <c r="G211"/>
      <c r="H211"/>
    </row>
    <row r="212" spans="1:8" s="18" customFormat="1" ht="12.75">
      <c r="A212" s="1"/>
      <c r="B212" s="12"/>
      <c r="F212"/>
      <c r="G212"/>
      <c r="H212"/>
    </row>
    <row r="213" spans="1:8" s="18" customFormat="1" ht="12.75">
      <c r="A213" s="1"/>
      <c r="B213" s="12"/>
      <c r="F213"/>
      <c r="G213"/>
      <c r="H213"/>
    </row>
    <row r="214" spans="1:8" s="18" customFormat="1" ht="12.75">
      <c r="A214" s="1"/>
      <c r="B214" s="12"/>
      <c r="F214"/>
      <c r="G214"/>
      <c r="H214"/>
    </row>
    <row r="215" spans="1:8" s="18" customFormat="1" ht="12.75">
      <c r="A215" s="1"/>
      <c r="B215" s="12"/>
      <c r="F215"/>
      <c r="G215"/>
      <c r="H215"/>
    </row>
    <row r="216" spans="1:8" s="18" customFormat="1" ht="12.75">
      <c r="A216" s="1"/>
      <c r="B216" s="12"/>
      <c r="F216"/>
      <c r="G216"/>
      <c r="H216"/>
    </row>
    <row r="217" spans="1:8" s="18" customFormat="1" ht="12.75">
      <c r="A217" s="1"/>
      <c r="B217" s="12"/>
      <c r="F217"/>
      <c r="G217"/>
      <c r="H217"/>
    </row>
    <row r="218" spans="1:8" s="18" customFormat="1" ht="12.75">
      <c r="A218" s="1"/>
      <c r="B218" s="12"/>
      <c r="F218"/>
      <c r="G218"/>
      <c r="H218"/>
    </row>
    <row r="219" spans="1:8" s="18" customFormat="1" ht="12.75">
      <c r="A219" s="1"/>
      <c r="B219" s="12"/>
      <c r="F219"/>
      <c r="G219"/>
      <c r="H219"/>
    </row>
    <row r="220" spans="1:8" s="18" customFormat="1" ht="12.75">
      <c r="A220" s="1"/>
      <c r="B220" s="12"/>
      <c r="F220"/>
      <c r="G220"/>
      <c r="H220"/>
    </row>
    <row r="221" spans="1:8" s="18" customFormat="1" ht="12.75">
      <c r="A221" s="1"/>
      <c r="B221" s="12"/>
      <c r="F221"/>
      <c r="G221"/>
      <c r="H221"/>
    </row>
    <row r="222" spans="1:8" s="18" customFormat="1" ht="12.75">
      <c r="A222" s="1"/>
      <c r="B222" s="12"/>
      <c r="F222"/>
      <c r="G222"/>
      <c r="H222"/>
    </row>
    <row r="223" spans="1:8" s="18" customFormat="1" ht="12.75">
      <c r="A223" s="1"/>
      <c r="B223" s="12"/>
      <c r="F223"/>
      <c r="G223"/>
      <c r="H223"/>
    </row>
    <row r="224" spans="1:8" s="18" customFormat="1" ht="12.75">
      <c r="A224" s="1"/>
      <c r="B224" s="12"/>
      <c r="F224"/>
      <c r="G224"/>
      <c r="H224"/>
    </row>
    <row r="225" spans="1:8" s="18" customFormat="1" ht="12.75">
      <c r="A225" s="1"/>
      <c r="B225" s="12"/>
      <c r="F225"/>
      <c r="G225"/>
      <c r="H225"/>
    </row>
    <row r="226" spans="1:8" s="18" customFormat="1" ht="12.75">
      <c r="A226" s="1"/>
      <c r="B226" s="12"/>
      <c r="F226"/>
      <c r="G226"/>
      <c r="H226"/>
    </row>
    <row r="227" spans="1:8" s="18" customFormat="1" ht="12.75">
      <c r="A227" s="1"/>
      <c r="B227" s="12"/>
      <c r="F227"/>
      <c r="G227"/>
      <c r="H227"/>
    </row>
    <row r="228" spans="1:8" s="18" customFormat="1" ht="12.75">
      <c r="A228" s="1"/>
      <c r="B228" s="12"/>
      <c r="F228"/>
      <c r="G228"/>
      <c r="H228"/>
    </row>
    <row r="229" spans="1:8" s="18" customFormat="1" ht="12.75">
      <c r="A229" s="1"/>
      <c r="B229" s="12"/>
      <c r="F229"/>
      <c r="G229"/>
      <c r="H229"/>
    </row>
    <row r="230" spans="1:8" s="18" customFormat="1" ht="12.75">
      <c r="A230" s="1"/>
      <c r="B230" s="12"/>
      <c r="F230"/>
      <c r="G230"/>
      <c r="H230"/>
    </row>
    <row r="231" spans="1:8" s="18" customFormat="1" ht="12.75">
      <c r="A231" s="1"/>
      <c r="B231" s="12"/>
      <c r="F231"/>
      <c r="G231"/>
      <c r="H231"/>
    </row>
    <row r="232" spans="1:8" s="18" customFormat="1" ht="12.75">
      <c r="A232" s="1"/>
      <c r="B232" s="12"/>
      <c r="F232"/>
      <c r="G232"/>
      <c r="H232"/>
    </row>
    <row r="233" spans="1:8" s="18" customFormat="1" ht="12.75">
      <c r="A233" s="1"/>
      <c r="B233" s="12"/>
      <c r="F233"/>
      <c r="G233"/>
      <c r="H233"/>
    </row>
    <row r="234" spans="1:8" s="18" customFormat="1" ht="12.75">
      <c r="A234" s="1"/>
      <c r="B234" s="12"/>
      <c r="F234"/>
      <c r="G234"/>
      <c r="H234"/>
    </row>
    <row r="235" spans="1:8" s="18" customFormat="1" ht="12.75">
      <c r="A235" s="1"/>
      <c r="B235" s="12"/>
      <c r="F235"/>
      <c r="G235"/>
      <c r="H235"/>
    </row>
    <row r="236" spans="1:8" s="18" customFormat="1" ht="12.75">
      <c r="A236" s="1"/>
      <c r="B236" s="12"/>
      <c r="F236"/>
      <c r="G236"/>
      <c r="H236"/>
    </row>
    <row r="237" spans="1:8" s="18" customFormat="1" ht="12.75">
      <c r="A237" s="1"/>
      <c r="B237" s="12"/>
      <c r="F237"/>
      <c r="G237"/>
      <c r="H237"/>
    </row>
    <row r="238" spans="1:8" s="18" customFormat="1" ht="12.75">
      <c r="A238" s="1"/>
      <c r="B238" s="12"/>
      <c r="F238"/>
      <c r="G238"/>
      <c r="H238"/>
    </row>
    <row r="239" spans="1:8" s="18" customFormat="1" ht="12.75">
      <c r="A239" s="1"/>
      <c r="B239" s="12"/>
      <c r="F239"/>
      <c r="G239"/>
      <c r="H239"/>
    </row>
    <row r="240" spans="1:8" s="18" customFormat="1" ht="12.75">
      <c r="A240" s="1"/>
      <c r="B240" s="12"/>
      <c r="F240"/>
      <c r="G240"/>
      <c r="H240"/>
    </row>
    <row r="241" spans="1:8" s="18" customFormat="1" ht="12.75">
      <c r="A241" s="1"/>
      <c r="B241" s="12"/>
      <c r="F241"/>
      <c r="G241"/>
      <c r="H241"/>
    </row>
    <row r="242" spans="1:8" s="18" customFormat="1" ht="12.75">
      <c r="A242" s="1"/>
      <c r="B242" s="12"/>
      <c r="F242"/>
      <c r="G242"/>
      <c r="H242"/>
    </row>
    <row r="243" spans="1:8" s="18" customFormat="1" ht="12.75">
      <c r="A243" s="1"/>
      <c r="B243" s="12"/>
      <c r="F243"/>
      <c r="G243"/>
      <c r="H243"/>
    </row>
    <row r="244" spans="1:8" s="18" customFormat="1" ht="12.75">
      <c r="A244" s="1"/>
      <c r="B244" s="12"/>
      <c r="F244"/>
      <c r="G244"/>
      <c r="H244"/>
    </row>
    <row r="245" spans="1:8" s="18" customFormat="1" ht="12.75">
      <c r="A245" s="1"/>
      <c r="B245" s="12"/>
      <c r="F245"/>
      <c r="G245"/>
      <c r="H245"/>
    </row>
    <row r="246" spans="1:8" s="18" customFormat="1" ht="12.75">
      <c r="A246" s="1"/>
      <c r="B246" s="12"/>
      <c r="F246"/>
      <c r="G246"/>
      <c r="H246"/>
    </row>
    <row r="247" spans="1:8" s="18" customFormat="1" ht="12.75">
      <c r="A247" s="1"/>
      <c r="B247" s="12"/>
      <c r="F247"/>
      <c r="G247"/>
      <c r="H247"/>
    </row>
    <row r="248" spans="1:8" s="18" customFormat="1" ht="12.75">
      <c r="A248" s="1"/>
      <c r="B248" s="12"/>
      <c r="F248"/>
      <c r="G248"/>
      <c r="H248"/>
    </row>
    <row r="249" spans="1:8" s="18" customFormat="1" ht="12.75">
      <c r="A249" s="1"/>
      <c r="B249" s="12"/>
      <c r="F249"/>
      <c r="G249"/>
      <c r="H249"/>
    </row>
    <row r="250" spans="1:8" s="18" customFormat="1" ht="12.75">
      <c r="A250" s="1"/>
      <c r="B250" s="12"/>
      <c r="F250"/>
      <c r="G250"/>
      <c r="H250"/>
    </row>
    <row r="251" spans="1:8" s="18" customFormat="1" ht="12.75">
      <c r="A251" s="1"/>
      <c r="B251" s="12"/>
      <c r="F251"/>
      <c r="G251"/>
      <c r="H251"/>
    </row>
    <row r="252" spans="1:8" s="18" customFormat="1" ht="12.75">
      <c r="A252" s="1"/>
      <c r="B252" s="12"/>
      <c r="F252"/>
      <c r="G252"/>
      <c r="H252"/>
    </row>
    <row r="253" spans="1:8" s="18" customFormat="1" ht="12.75">
      <c r="A253" s="1"/>
      <c r="B253" s="12"/>
      <c r="F253"/>
      <c r="G253"/>
      <c r="H253"/>
    </row>
    <row r="254" spans="1:8" s="18" customFormat="1" ht="12.75">
      <c r="A254" s="1"/>
      <c r="B254" s="12"/>
      <c r="F254"/>
      <c r="G254"/>
      <c r="H254"/>
    </row>
    <row r="255" spans="1:8" s="18" customFormat="1" ht="12.75">
      <c r="A255" s="1"/>
      <c r="B255" s="12"/>
      <c r="F255"/>
      <c r="G255"/>
      <c r="H255"/>
    </row>
    <row r="256" spans="1:8" s="18" customFormat="1" ht="12.75">
      <c r="A256" s="1"/>
      <c r="B256" s="12"/>
      <c r="F256"/>
      <c r="G256"/>
      <c r="H256"/>
    </row>
    <row r="257" spans="1:8" s="18" customFormat="1" ht="12.75">
      <c r="A257" s="1"/>
      <c r="B257" s="12"/>
      <c r="F257"/>
      <c r="G257"/>
      <c r="H257"/>
    </row>
    <row r="258" spans="1:8" s="18" customFormat="1" ht="12.75">
      <c r="A258" s="1"/>
      <c r="B258" s="12"/>
      <c r="F258"/>
      <c r="G258"/>
      <c r="H258"/>
    </row>
    <row r="259" spans="1:8" s="18" customFormat="1" ht="12.75">
      <c r="A259" s="1"/>
      <c r="B259" s="12"/>
      <c r="F259"/>
      <c r="G259"/>
      <c r="H259"/>
    </row>
    <row r="260" spans="1:8" s="18" customFormat="1" ht="12.75">
      <c r="A260" s="1"/>
      <c r="B260" s="12"/>
      <c r="F260"/>
      <c r="G260"/>
      <c r="H260"/>
    </row>
    <row r="261" spans="1:15" s="18" customFormat="1" ht="12.75">
      <c r="A261" s="1"/>
      <c r="B261" s="12"/>
      <c r="F261"/>
      <c r="G261"/>
      <c r="H261"/>
      <c r="J261"/>
      <c r="K261"/>
      <c r="L261"/>
      <c r="M261"/>
      <c r="N261"/>
      <c r="O261"/>
    </row>
    <row r="262" spans="1:15" s="18" customFormat="1" ht="12.75">
      <c r="A262" s="1"/>
      <c r="B262" s="12"/>
      <c r="F262"/>
      <c r="G262"/>
      <c r="H262"/>
      <c r="J262"/>
      <c r="K262"/>
      <c r="L262"/>
      <c r="M262"/>
      <c r="N262"/>
      <c r="O262"/>
    </row>
    <row r="263" spans="1:15" s="18" customFormat="1" ht="12.75">
      <c r="A263" s="1"/>
      <c r="B263" s="12"/>
      <c r="F263"/>
      <c r="G263"/>
      <c r="H263"/>
      <c r="J263"/>
      <c r="K263"/>
      <c r="L263"/>
      <c r="M263"/>
      <c r="N263"/>
      <c r="O263"/>
    </row>
    <row r="264" spans="1:15" s="18" customFormat="1" ht="12.75">
      <c r="A264" s="1"/>
      <c r="B264" s="12"/>
      <c r="F264"/>
      <c r="G264"/>
      <c r="H264"/>
      <c r="J264"/>
      <c r="K264"/>
      <c r="L264"/>
      <c r="M264"/>
      <c r="N264"/>
      <c r="O264"/>
    </row>
    <row r="265" spans="1:15" s="18" customFormat="1" ht="12.75">
      <c r="A265" s="1"/>
      <c r="B265" s="12"/>
      <c r="F265"/>
      <c r="G265"/>
      <c r="H265"/>
      <c r="J265"/>
      <c r="K265"/>
      <c r="L265"/>
      <c r="M265"/>
      <c r="N265"/>
      <c r="O265"/>
    </row>
    <row r="266" spans="1:15" s="18" customFormat="1" ht="12.75">
      <c r="A266" s="1"/>
      <c r="B266" s="12"/>
      <c r="F266"/>
      <c r="G266"/>
      <c r="H266"/>
      <c r="J266"/>
      <c r="K266"/>
      <c r="L266"/>
      <c r="M266"/>
      <c r="N266"/>
      <c r="O266"/>
    </row>
    <row r="267" spans="1:15" s="18" customFormat="1" ht="12.75">
      <c r="A267" s="1"/>
      <c r="B267" s="12"/>
      <c r="F267"/>
      <c r="G267"/>
      <c r="H267"/>
      <c r="J267"/>
      <c r="K267"/>
      <c r="L267"/>
      <c r="M267"/>
      <c r="N267"/>
      <c r="O267"/>
    </row>
    <row r="268" spans="1:15" s="18" customFormat="1" ht="12.75">
      <c r="A268" s="1"/>
      <c r="B268" s="12"/>
      <c r="F268"/>
      <c r="G268"/>
      <c r="H268"/>
      <c r="J268"/>
      <c r="K268"/>
      <c r="L268"/>
      <c r="M268"/>
      <c r="N268"/>
      <c r="O268"/>
    </row>
  </sheetData>
  <sheetProtection/>
  <mergeCells count="23">
    <mergeCell ref="J39:O39"/>
    <mergeCell ref="J40:O40"/>
    <mergeCell ref="K4:N4"/>
    <mergeCell ref="M6:N6"/>
    <mergeCell ref="J35:O35"/>
    <mergeCell ref="J36:O36"/>
    <mergeCell ref="J37:O37"/>
    <mergeCell ref="J38:O38"/>
    <mergeCell ref="B46:F46"/>
    <mergeCell ref="B47:F47"/>
    <mergeCell ref="B48:F48"/>
    <mergeCell ref="B40:F40"/>
    <mergeCell ref="B41:F41"/>
    <mergeCell ref="B42:F42"/>
    <mergeCell ref="B43:F43"/>
    <mergeCell ref="B44:F44"/>
    <mergeCell ref="B45:F45"/>
    <mergeCell ref="C4:F4"/>
    <mergeCell ref="E6:F6"/>
    <mergeCell ref="B36:F36"/>
    <mergeCell ref="B37:F37"/>
    <mergeCell ref="B38:F38"/>
    <mergeCell ref="B39:F39"/>
  </mergeCells>
  <printOptions/>
  <pageMargins left="0.4330708661417323" right="0.35433070866141736" top="0.31496062992125984" bottom="0.2755905511811024" header="0.1968503937007874" footer="0.15748031496062992"/>
  <pageSetup fitToHeight="1" fitToWidth="1"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290"/>
  <sheetViews>
    <sheetView showGridLines="0" zoomScalePageLayoutView="0" workbookViewId="0" topLeftCell="H10">
      <selection activeCell="I16" sqref="I16"/>
    </sheetView>
  </sheetViews>
  <sheetFormatPr defaultColWidth="9.140625" defaultRowHeight="12.75"/>
  <cols>
    <col min="1" max="2" width="14.7109375" style="2" customWidth="1"/>
    <col min="3" max="3" width="12.7109375" style="2" customWidth="1"/>
    <col min="4" max="5" width="10.7109375" style="2" customWidth="1"/>
    <col min="6" max="6" width="11.140625" style="2" customWidth="1"/>
    <col min="7" max="7" width="18.8515625" style="1" customWidth="1"/>
    <col min="8" max="8" width="50.7109375" style="0" customWidth="1"/>
    <col min="9" max="11" width="10.7109375" style="18" customWidth="1"/>
    <col min="12" max="12" width="10.7109375" style="0" customWidth="1"/>
  </cols>
  <sheetData>
    <row r="1" spans="1:11" s="9" customFormat="1" ht="24" customHeight="1">
      <c r="A1" s="8" t="s">
        <v>5</v>
      </c>
      <c r="I1" s="13"/>
      <c r="J1" s="13"/>
      <c r="K1" s="13"/>
    </row>
    <row r="2" spans="1:11" s="3" customFormat="1" ht="12.75">
      <c r="A2" s="6" t="s">
        <v>6</v>
      </c>
      <c r="I2" s="14"/>
      <c r="J2" s="14"/>
      <c r="K2" s="14"/>
    </row>
    <row r="3" spans="1:11" s="3" customFormat="1" ht="12.75">
      <c r="A3" s="7" t="s">
        <v>7</v>
      </c>
      <c r="B3" s="3" t="s">
        <v>77</v>
      </c>
      <c r="I3" s="14"/>
      <c r="J3" s="14"/>
      <c r="K3" s="14"/>
    </row>
    <row r="4" spans="1:11" s="3" customFormat="1" ht="12.75">
      <c r="A4" s="7" t="s">
        <v>8</v>
      </c>
      <c r="B4" s="3" t="s">
        <v>77</v>
      </c>
      <c r="I4" s="14"/>
      <c r="J4" s="14"/>
      <c r="K4" s="14"/>
    </row>
    <row r="5" spans="1:11" s="3" customFormat="1" ht="12.75">
      <c r="A5" s="7" t="s">
        <v>9</v>
      </c>
      <c r="I5" s="14"/>
      <c r="J5" s="14"/>
      <c r="K5" s="14"/>
    </row>
    <row r="6" spans="1:11" s="3" customFormat="1" ht="12.75">
      <c r="A6" s="7" t="s">
        <v>10</v>
      </c>
      <c r="B6" s="3" t="s">
        <v>44</v>
      </c>
      <c r="I6" s="14"/>
      <c r="J6" s="14"/>
      <c r="K6" s="14"/>
    </row>
    <row r="7" spans="1:11" s="3" customFormat="1" ht="12.75">
      <c r="A7" s="7" t="s">
        <v>11</v>
      </c>
      <c r="B7" s="3" t="s">
        <v>45</v>
      </c>
      <c r="I7" s="14"/>
      <c r="J7" s="14"/>
      <c r="K7" s="14"/>
    </row>
    <row r="8" spans="1:11" s="3" customFormat="1" ht="12.75">
      <c r="A8" s="7" t="s">
        <v>12</v>
      </c>
      <c r="B8" s="109" t="s">
        <v>175</v>
      </c>
      <c r="I8" s="14"/>
      <c r="J8" s="14"/>
      <c r="K8" s="14"/>
    </row>
    <row r="9" spans="1:11" s="3" customFormat="1" ht="12.75">
      <c r="A9" s="7" t="s">
        <v>13</v>
      </c>
      <c r="B9" s="3" t="s">
        <v>174</v>
      </c>
      <c r="I9" s="14"/>
      <c r="J9" s="14"/>
      <c r="K9" s="14"/>
    </row>
    <row r="10" spans="9:11" s="3" customFormat="1" ht="12.75">
      <c r="I10" s="14"/>
      <c r="J10" s="14"/>
      <c r="K10" s="14"/>
    </row>
    <row r="11" spans="1:12" s="2" customFormat="1" ht="12.75">
      <c r="A11" s="5" t="s">
        <v>14</v>
      </c>
      <c r="G11" s="4" t="s">
        <v>22</v>
      </c>
      <c r="H11" s="2" t="s">
        <v>151</v>
      </c>
      <c r="I11" s="2" t="s">
        <v>65</v>
      </c>
      <c r="J11" s="2" t="s">
        <v>65</v>
      </c>
      <c r="K11" s="2" t="s">
        <v>158</v>
      </c>
      <c r="L11" s="2" t="s">
        <v>159</v>
      </c>
    </row>
    <row r="12" spans="7:12" s="2" customFormat="1" ht="12.75">
      <c r="G12" s="4" t="s">
        <v>23</v>
      </c>
      <c r="H12" s="2" t="s">
        <v>61</v>
      </c>
      <c r="I12" s="15" t="s">
        <v>57</v>
      </c>
      <c r="J12" s="15" t="s">
        <v>57</v>
      </c>
      <c r="K12" s="15" t="s">
        <v>61</v>
      </c>
      <c r="L12" s="2" t="s">
        <v>61</v>
      </c>
    </row>
    <row r="13" spans="1:12" s="2" customFormat="1" ht="12.75">
      <c r="A13" s="6" t="s">
        <v>33</v>
      </c>
      <c r="B13" s="3"/>
      <c r="C13" s="3"/>
      <c r="D13" s="3"/>
      <c r="E13" s="3"/>
      <c r="F13" s="3"/>
      <c r="G13" s="4" t="s">
        <v>24</v>
      </c>
      <c r="H13" s="2" t="s">
        <v>41</v>
      </c>
      <c r="I13" s="15" t="s">
        <v>53</v>
      </c>
      <c r="J13" s="15" t="s">
        <v>53</v>
      </c>
      <c r="K13" s="15" t="s">
        <v>60</v>
      </c>
      <c r="L13" s="2" t="s">
        <v>60</v>
      </c>
    </row>
    <row r="14" spans="1:11" s="2" customFormat="1" ht="12.75">
      <c r="A14" s="3"/>
      <c r="B14" s="7" t="s">
        <v>40</v>
      </c>
      <c r="C14" s="7" t="s">
        <v>41</v>
      </c>
      <c r="D14" s="7" t="s">
        <v>42</v>
      </c>
      <c r="E14" s="7" t="s">
        <v>43</v>
      </c>
      <c r="F14" s="3"/>
      <c r="G14" s="4" t="s">
        <v>25</v>
      </c>
      <c r="H14" s="2" t="s">
        <v>103</v>
      </c>
      <c r="I14" s="15"/>
      <c r="J14" s="15"/>
      <c r="K14" s="15"/>
    </row>
    <row r="15" spans="1:11" s="2" customFormat="1" ht="12.75">
      <c r="A15" s="7" t="s">
        <v>34</v>
      </c>
      <c r="B15" s="10" t="s">
        <v>87</v>
      </c>
      <c r="C15" s="10" t="s">
        <v>88</v>
      </c>
      <c r="D15" s="10" t="s">
        <v>46</v>
      </c>
      <c r="E15" s="10" t="s">
        <v>104</v>
      </c>
      <c r="F15" s="3"/>
      <c r="G15" s="4" t="s">
        <v>26</v>
      </c>
      <c r="H15" s="2" t="s">
        <v>69</v>
      </c>
      <c r="I15" s="15"/>
      <c r="J15" s="15"/>
      <c r="K15" s="15"/>
    </row>
    <row r="16" spans="1:11" s="2" customFormat="1" ht="12.75">
      <c r="A16" s="7" t="s">
        <v>35</v>
      </c>
      <c r="B16" s="10" t="s">
        <v>47</v>
      </c>
      <c r="C16" s="10" t="s">
        <v>85</v>
      </c>
      <c r="D16" s="10" t="s">
        <v>46</v>
      </c>
      <c r="E16" s="10" t="s">
        <v>105</v>
      </c>
      <c r="F16" s="3"/>
      <c r="G16" s="4" t="s">
        <v>27</v>
      </c>
      <c r="I16" s="15" t="s">
        <v>204</v>
      </c>
      <c r="J16" s="15" t="s">
        <v>203</v>
      </c>
      <c r="K16" s="15"/>
    </row>
    <row r="17" spans="1:11" s="2" customFormat="1" ht="12.75">
      <c r="A17" s="7" t="s">
        <v>36</v>
      </c>
      <c r="B17" s="10" t="s">
        <v>48</v>
      </c>
      <c r="C17" s="10" t="s">
        <v>86</v>
      </c>
      <c r="D17" s="10" t="s">
        <v>46</v>
      </c>
      <c r="E17" s="10" t="s">
        <v>49</v>
      </c>
      <c r="F17" s="3"/>
      <c r="G17" s="4" t="s">
        <v>28</v>
      </c>
      <c r="I17" s="16" t="s">
        <v>54</v>
      </c>
      <c r="J17" s="16" t="s">
        <v>54</v>
      </c>
      <c r="K17" s="16"/>
    </row>
    <row r="18" spans="1:11" s="2" customFormat="1" ht="12.75">
      <c r="A18" s="7" t="s">
        <v>37</v>
      </c>
      <c r="B18" s="10" t="s">
        <v>160</v>
      </c>
      <c r="C18" s="10" t="s">
        <v>161</v>
      </c>
      <c r="D18" s="10" t="s">
        <v>46</v>
      </c>
      <c r="E18" s="10" t="s">
        <v>162</v>
      </c>
      <c r="F18" s="3"/>
      <c r="G18" s="4" t="s">
        <v>29</v>
      </c>
      <c r="I18" s="16" t="s">
        <v>63</v>
      </c>
      <c r="J18" s="16" t="s">
        <v>63</v>
      </c>
      <c r="K18" s="16"/>
    </row>
    <row r="19" spans="1:11" s="2" customFormat="1" ht="12.75">
      <c r="A19" s="7" t="s">
        <v>38</v>
      </c>
      <c r="B19" s="10" t="s">
        <v>150</v>
      </c>
      <c r="C19" s="10" t="s">
        <v>85</v>
      </c>
      <c r="D19" s="10" t="s">
        <v>46</v>
      </c>
      <c r="E19" s="10" t="s">
        <v>118</v>
      </c>
      <c r="F19" s="3"/>
      <c r="G19" s="4" t="s">
        <v>30</v>
      </c>
      <c r="I19" s="15" t="s">
        <v>56</v>
      </c>
      <c r="J19" s="15" t="s">
        <v>56</v>
      </c>
      <c r="K19" s="15"/>
    </row>
    <row r="20" spans="1:11" s="2" customFormat="1" ht="12.75">
      <c r="A20" s="7" t="s">
        <v>39</v>
      </c>
      <c r="B20" s="10" t="s">
        <v>50</v>
      </c>
      <c r="C20" s="10" t="s">
        <v>51</v>
      </c>
      <c r="D20" s="10" t="s">
        <v>117</v>
      </c>
      <c r="E20" s="10" t="s">
        <v>145</v>
      </c>
      <c r="F20" s="3"/>
      <c r="G20" s="4" t="s">
        <v>31</v>
      </c>
      <c r="I20" s="15"/>
      <c r="J20" s="15"/>
      <c r="K20" s="15"/>
    </row>
    <row r="21" spans="1:12" s="2" customFormat="1" ht="12.75">
      <c r="A21" s="3"/>
      <c r="B21" s="3"/>
      <c r="C21" s="3"/>
      <c r="D21" s="3"/>
      <c r="E21" s="3"/>
      <c r="F21" s="3"/>
      <c r="G21" s="4" t="s">
        <v>32</v>
      </c>
      <c r="H21" s="11"/>
      <c r="I21" s="16" t="s">
        <v>52</v>
      </c>
      <c r="J21" s="16" t="s">
        <v>52</v>
      </c>
      <c r="K21" s="16"/>
      <c r="L21" s="11"/>
    </row>
    <row r="22" spans="1:11" s="1" customFormat="1" ht="12.75">
      <c r="A22" s="5" t="s">
        <v>15</v>
      </c>
      <c r="B22" s="4"/>
      <c r="C22" s="4"/>
      <c r="D22" s="4"/>
      <c r="E22" s="4"/>
      <c r="F22" s="4"/>
      <c r="I22" s="17"/>
      <c r="J22" s="17"/>
      <c r="K22" s="17"/>
    </row>
    <row r="23" spans="1:11" s="1" customFormat="1" ht="12.75">
      <c r="A23" s="4" t="s">
        <v>16</v>
      </c>
      <c r="B23" s="4" t="s">
        <v>17</v>
      </c>
      <c r="C23" s="4" t="s">
        <v>18</v>
      </c>
      <c r="D23" s="4" t="s">
        <v>19</v>
      </c>
      <c r="E23" s="4" t="s">
        <v>20</v>
      </c>
      <c r="F23" s="4" t="s">
        <v>21</v>
      </c>
      <c r="G23" s="1" t="s">
        <v>80</v>
      </c>
      <c r="H23" s="1" t="s">
        <v>82</v>
      </c>
      <c r="I23" s="17" t="s">
        <v>83</v>
      </c>
      <c r="J23" s="17" t="s">
        <v>83</v>
      </c>
      <c r="K23" s="17"/>
    </row>
    <row r="24" spans="1:12" ht="15">
      <c r="A24" s="2" t="s">
        <v>67</v>
      </c>
      <c r="B24" s="2" t="s">
        <v>94</v>
      </c>
      <c r="C24" s="2" t="s">
        <v>95</v>
      </c>
      <c r="D24" s="2" t="s">
        <v>96</v>
      </c>
      <c r="E24" s="11" t="s">
        <v>97</v>
      </c>
      <c r="F24" s="11" t="s">
        <v>52</v>
      </c>
      <c r="G24" s="1" t="s">
        <v>67</v>
      </c>
      <c r="H24" s="21" t="s">
        <v>156</v>
      </c>
      <c r="I24" s="20"/>
      <c r="J24" s="20"/>
      <c r="K24" s="20"/>
      <c r="L24" s="56"/>
    </row>
    <row r="25" spans="1:14" ht="15">
      <c r="A25" s="2" t="s">
        <v>67</v>
      </c>
      <c r="B25" s="2" t="s">
        <v>98</v>
      </c>
      <c r="C25" s="2" t="s">
        <v>99</v>
      </c>
      <c r="D25" s="2" t="s">
        <v>100</v>
      </c>
      <c r="E25" s="11" t="s">
        <v>101</v>
      </c>
      <c r="F25" s="11" t="s">
        <v>102</v>
      </c>
      <c r="G25" s="1" t="s">
        <v>67</v>
      </c>
      <c r="H25" s="35"/>
      <c r="I25" s="34"/>
      <c r="J25" s="34"/>
      <c r="K25" s="34"/>
      <c r="L25" s="57"/>
      <c r="M25" s="32"/>
      <c r="N25" s="32"/>
    </row>
    <row r="26" spans="1:14" ht="12.75">
      <c r="A26" s="2" t="s">
        <v>66</v>
      </c>
      <c r="G26" s="1" t="s">
        <v>66</v>
      </c>
      <c r="H26" s="30"/>
      <c r="I26" s="36"/>
      <c r="J26" s="36"/>
      <c r="K26" s="36"/>
      <c r="L26" s="32"/>
      <c r="M26" s="32"/>
      <c r="N26" s="32"/>
    </row>
    <row r="27" spans="1:14" ht="12.75">
      <c r="A27" s="2" t="s">
        <v>66</v>
      </c>
      <c r="G27" s="1" t="s">
        <v>66</v>
      </c>
      <c r="H27" s="47"/>
      <c r="I27" s="152"/>
      <c r="J27" s="152"/>
      <c r="K27" s="152"/>
      <c r="L27" s="152"/>
      <c r="M27" s="32"/>
      <c r="N27" s="32"/>
    </row>
    <row r="28" spans="1:14" ht="12.75">
      <c r="A28" s="2" t="s">
        <v>66</v>
      </c>
      <c r="G28" s="1" t="s">
        <v>66</v>
      </c>
      <c r="H28" s="48"/>
      <c r="I28" s="64" t="s">
        <v>201</v>
      </c>
      <c r="J28" s="64" t="s">
        <v>202</v>
      </c>
      <c r="K28" s="153" t="s">
        <v>73</v>
      </c>
      <c r="L28" s="153"/>
      <c r="M28" s="32"/>
      <c r="N28" s="32"/>
    </row>
    <row r="29" spans="1:14" ht="12.75">
      <c r="A29" s="2" t="s">
        <v>75</v>
      </c>
      <c r="B29" s="2" t="s">
        <v>76</v>
      </c>
      <c r="G29" s="1" t="s">
        <v>75</v>
      </c>
      <c r="H29" s="49"/>
      <c r="I29" s="66" t="s">
        <v>71</v>
      </c>
      <c r="J29" s="66" t="s">
        <v>71</v>
      </c>
      <c r="K29" s="67" t="s">
        <v>71</v>
      </c>
      <c r="L29" s="66" t="s">
        <v>157</v>
      </c>
      <c r="M29" s="32"/>
      <c r="N29" s="32"/>
    </row>
    <row r="30" spans="1:14" ht="12.75">
      <c r="A30" s="2" t="s">
        <v>66</v>
      </c>
      <c r="H30" s="48"/>
      <c r="I30" s="64"/>
      <c r="J30" s="64"/>
      <c r="K30" s="68"/>
      <c r="L30" s="69"/>
      <c r="M30" s="32"/>
      <c r="N30" s="32"/>
    </row>
    <row r="31" spans="1:14" ht="12.75">
      <c r="A31" s="2" t="s">
        <v>74</v>
      </c>
      <c r="B31" s="11">
        <v>0.001</v>
      </c>
      <c r="G31" s="1" t="s">
        <v>74</v>
      </c>
      <c r="H31" s="50" t="s">
        <v>176</v>
      </c>
      <c r="I31" s="71"/>
      <c r="J31" s="71"/>
      <c r="K31" s="68"/>
      <c r="L31" s="69"/>
      <c r="M31" s="32"/>
      <c r="N31" s="32"/>
    </row>
    <row r="32" spans="1:14" s="29" customFormat="1" ht="12.75">
      <c r="A32" s="26" t="s">
        <v>109</v>
      </c>
      <c r="B32" s="26"/>
      <c r="C32" s="26" t="s">
        <v>90</v>
      </c>
      <c r="D32" s="26" t="s">
        <v>68</v>
      </c>
      <c r="E32" s="27" t="s">
        <v>121</v>
      </c>
      <c r="F32" s="27" t="s">
        <v>52</v>
      </c>
      <c r="G32" s="28" t="s">
        <v>66</v>
      </c>
      <c r="H32" s="51" t="s">
        <v>107</v>
      </c>
      <c r="I32" s="73"/>
      <c r="J32" s="73"/>
      <c r="K32" s="74">
        <f>ROUND(J32,0)-ROUND(I32,0)</f>
        <v>0</v>
      </c>
      <c r="L32" s="75">
        <f aca="true" t="shared" si="0" ref="L32:L41">IF(K32=0,0,(K32/I32))</f>
        <v>0</v>
      </c>
      <c r="M32" s="39"/>
      <c r="N32" s="39"/>
    </row>
    <row r="33" spans="1:12" ht="12.75">
      <c r="A33" s="2" t="s">
        <v>109</v>
      </c>
      <c r="C33" s="2" t="s">
        <v>126</v>
      </c>
      <c r="D33" s="2" t="s">
        <v>68</v>
      </c>
      <c r="E33" s="11" t="s">
        <v>132</v>
      </c>
      <c r="F33" s="11" t="s">
        <v>52</v>
      </c>
      <c r="H33" s="52" t="s">
        <v>181</v>
      </c>
      <c r="I33" s="71"/>
      <c r="J33" s="71"/>
      <c r="K33" s="74">
        <f aca="true" t="shared" si="1" ref="K33:K41">ROUND(J33,0)-ROUND(I33,0)</f>
        <v>0</v>
      </c>
      <c r="L33" s="75">
        <f t="shared" si="0"/>
        <v>0</v>
      </c>
    </row>
    <row r="34" spans="1:14" s="29" customFormat="1" ht="12.75">
      <c r="A34" s="26" t="s">
        <v>109</v>
      </c>
      <c r="B34" s="26"/>
      <c r="C34" s="26" t="s">
        <v>126</v>
      </c>
      <c r="D34" s="26" t="s">
        <v>68</v>
      </c>
      <c r="E34" s="27" t="s">
        <v>130</v>
      </c>
      <c r="F34" s="27" t="s">
        <v>52</v>
      </c>
      <c r="G34" s="28" t="s">
        <v>66</v>
      </c>
      <c r="H34" s="51" t="s">
        <v>182</v>
      </c>
      <c r="I34" s="74"/>
      <c r="J34" s="74"/>
      <c r="K34" s="74">
        <f t="shared" si="1"/>
        <v>0</v>
      </c>
      <c r="L34" s="75">
        <f t="shared" si="0"/>
        <v>0</v>
      </c>
      <c r="M34" s="39"/>
      <c r="N34" s="39"/>
    </row>
    <row r="35" spans="1:14" s="29" customFormat="1" ht="12.75">
      <c r="A35" s="26" t="s">
        <v>109</v>
      </c>
      <c r="B35" s="26"/>
      <c r="C35" s="26" t="s">
        <v>126</v>
      </c>
      <c r="D35" s="26" t="s">
        <v>68</v>
      </c>
      <c r="E35" s="27" t="s">
        <v>127</v>
      </c>
      <c r="F35" s="27" t="s">
        <v>52</v>
      </c>
      <c r="G35" s="28" t="s">
        <v>66</v>
      </c>
      <c r="H35" s="51" t="s">
        <v>196</v>
      </c>
      <c r="I35" s="74"/>
      <c r="J35" s="74"/>
      <c r="K35" s="74">
        <f t="shared" si="1"/>
        <v>0</v>
      </c>
      <c r="L35" s="75">
        <f t="shared" si="0"/>
        <v>0</v>
      </c>
      <c r="M35" s="39"/>
      <c r="N35" s="39"/>
    </row>
    <row r="36" spans="1:14" ht="12.75">
      <c r="A36" s="2" t="s">
        <v>109</v>
      </c>
      <c r="C36" s="2" t="s">
        <v>126</v>
      </c>
      <c r="D36" s="2" t="s">
        <v>68</v>
      </c>
      <c r="E36" s="11" t="s">
        <v>142</v>
      </c>
      <c r="F36" s="11" t="s">
        <v>52</v>
      </c>
      <c r="H36" s="48" t="s">
        <v>197</v>
      </c>
      <c r="I36" s="74"/>
      <c r="J36" s="74"/>
      <c r="K36" s="74">
        <f t="shared" si="1"/>
        <v>0</v>
      </c>
      <c r="L36" s="75">
        <f t="shared" si="0"/>
        <v>0</v>
      </c>
      <c r="M36" s="32"/>
      <c r="N36" s="32"/>
    </row>
    <row r="37" spans="1:14" ht="12.75">
      <c r="A37" s="2" t="s">
        <v>109</v>
      </c>
      <c r="C37" s="2" t="s">
        <v>126</v>
      </c>
      <c r="D37" s="2" t="s">
        <v>68</v>
      </c>
      <c r="E37" s="11" t="s">
        <v>169</v>
      </c>
      <c r="F37" s="11" t="s">
        <v>52</v>
      </c>
      <c r="H37" s="48" t="s">
        <v>183</v>
      </c>
      <c r="I37" s="74"/>
      <c r="J37" s="74"/>
      <c r="K37" s="74">
        <f t="shared" si="1"/>
        <v>0</v>
      </c>
      <c r="L37" s="75">
        <f t="shared" si="0"/>
        <v>0</v>
      </c>
      <c r="M37" s="32"/>
      <c r="N37" s="32"/>
    </row>
    <row r="38" spans="1:14" ht="12.75">
      <c r="A38" s="2" t="s">
        <v>109</v>
      </c>
      <c r="C38" s="2" t="s">
        <v>90</v>
      </c>
      <c r="D38" s="2" t="s">
        <v>68</v>
      </c>
      <c r="E38" s="11" t="s">
        <v>143</v>
      </c>
      <c r="F38" s="11" t="s">
        <v>52</v>
      </c>
      <c r="H38" s="48" t="s">
        <v>170</v>
      </c>
      <c r="I38" s="74"/>
      <c r="J38" s="74"/>
      <c r="K38" s="74">
        <f t="shared" si="1"/>
        <v>0</v>
      </c>
      <c r="L38" s="75">
        <f t="shared" si="0"/>
        <v>0</v>
      </c>
      <c r="M38" s="32"/>
      <c r="N38" s="32"/>
    </row>
    <row r="39" spans="1:14" s="29" customFormat="1" ht="12.75">
      <c r="A39" s="26" t="s">
        <v>109</v>
      </c>
      <c r="B39" s="26"/>
      <c r="C39" s="26" t="s">
        <v>166</v>
      </c>
      <c r="D39" s="27" t="s">
        <v>52</v>
      </c>
      <c r="E39" s="27" t="s">
        <v>167</v>
      </c>
      <c r="F39" s="27" t="s">
        <v>52</v>
      </c>
      <c r="G39" s="28" t="s">
        <v>66</v>
      </c>
      <c r="H39" s="51" t="s">
        <v>184</v>
      </c>
      <c r="I39" s="74"/>
      <c r="J39" s="74"/>
      <c r="K39" s="74">
        <f t="shared" si="1"/>
        <v>0</v>
      </c>
      <c r="L39" s="75">
        <f t="shared" si="0"/>
        <v>0</v>
      </c>
      <c r="M39" s="39"/>
      <c r="N39" s="39"/>
    </row>
    <row r="40" spans="1:14" s="29" customFormat="1" ht="12.75">
      <c r="A40" s="26" t="s">
        <v>109</v>
      </c>
      <c r="B40" s="26"/>
      <c r="C40" s="26" t="s">
        <v>90</v>
      </c>
      <c r="D40" s="26" t="s">
        <v>68</v>
      </c>
      <c r="E40" s="27" t="s">
        <v>110</v>
      </c>
      <c r="F40" s="27" t="s">
        <v>52</v>
      </c>
      <c r="G40" s="28" t="s">
        <v>66</v>
      </c>
      <c r="H40" s="53" t="s">
        <v>125</v>
      </c>
      <c r="I40" s="78"/>
      <c r="J40" s="78"/>
      <c r="K40" s="78">
        <f t="shared" si="1"/>
        <v>0</v>
      </c>
      <c r="L40" s="75">
        <f t="shared" si="0"/>
        <v>0</v>
      </c>
      <c r="M40" s="39"/>
      <c r="N40" s="39"/>
    </row>
    <row r="41" spans="1:14" s="24" customFormat="1" ht="12.75">
      <c r="A41" s="22" t="s">
        <v>66</v>
      </c>
      <c r="B41" s="22"/>
      <c r="C41" s="22"/>
      <c r="D41" s="22"/>
      <c r="E41" s="22"/>
      <c r="F41" s="22"/>
      <c r="G41" s="23" t="s">
        <v>66</v>
      </c>
      <c r="H41" s="50" t="s">
        <v>177</v>
      </c>
      <c r="I41" s="80">
        <f>SUM(I32:I40)</f>
        <v>0</v>
      </c>
      <c r="J41" s="80">
        <f>SUM(J32:J40)</f>
        <v>0</v>
      </c>
      <c r="K41" s="80">
        <f t="shared" si="1"/>
        <v>0</v>
      </c>
      <c r="L41" s="81">
        <f t="shared" si="0"/>
        <v>0</v>
      </c>
      <c r="M41" s="43"/>
      <c r="N41" s="43"/>
    </row>
    <row r="42" spans="1:14" s="24" customFormat="1" ht="12.75">
      <c r="A42" s="22" t="s">
        <v>66</v>
      </c>
      <c r="B42" s="22"/>
      <c r="C42" s="22"/>
      <c r="D42" s="22"/>
      <c r="E42" s="22"/>
      <c r="F42" s="22"/>
      <c r="G42" s="23"/>
      <c r="H42" s="50"/>
      <c r="I42" s="80"/>
      <c r="J42" s="80"/>
      <c r="K42" s="73"/>
      <c r="L42" s="82"/>
      <c r="M42" s="43"/>
      <c r="N42" s="43"/>
    </row>
    <row r="43" spans="1:14" ht="12.75">
      <c r="A43" s="2" t="s">
        <v>75</v>
      </c>
      <c r="B43" s="2" t="s">
        <v>93</v>
      </c>
      <c r="G43" s="1" t="s">
        <v>75</v>
      </c>
      <c r="H43" s="50" t="s">
        <v>78</v>
      </c>
      <c r="I43" s="74"/>
      <c r="J43" s="74"/>
      <c r="K43" s="73"/>
      <c r="L43" s="75"/>
      <c r="M43" s="32"/>
      <c r="N43" s="32"/>
    </row>
    <row r="44" spans="1:14" s="29" customFormat="1" ht="12.75">
      <c r="A44" s="2" t="s">
        <v>109</v>
      </c>
      <c r="B44" s="11"/>
      <c r="C44" s="2" t="s">
        <v>90</v>
      </c>
      <c r="D44" s="2" t="s">
        <v>68</v>
      </c>
      <c r="E44" s="11" t="s">
        <v>138</v>
      </c>
      <c r="F44" s="11" t="s">
        <v>52</v>
      </c>
      <c r="G44" s="28" t="s">
        <v>66</v>
      </c>
      <c r="H44" s="51" t="s">
        <v>134</v>
      </c>
      <c r="I44" s="74"/>
      <c r="J44" s="74"/>
      <c r="K44" s="74">
        <f aca="true" t="shared" si="2" ref="K44:K50">ROUND(I44,0)-ROUND(J44,0)</f>
        <v>0</v>
      </c>
      <c r="L44" s="75">
        <f aca="true" t="shared" si="3" ref="L44:L50">IF(K44=0,0,(K44/I44))</f>
        <v>0</v>
      </c>
      <c r="M44" s="39"/>
      <c r="N44" s="39"/>
    </row>
    <row r="45" spans="1:14" s="29" customFormat="1" ht="12.75">
      <c r="A45" s="2" t="s">
        <v>109</v>
      </c>
      <c r="B45" s="11"/>
      <c r="C45" s="2" t="s">
        <v>90</v>
      </c>
      <c r="D45" s="2" t="s">
        <v>68</v>
      </c>
      <c r="E45" s="11" t="s">
        <v>139</v>
      </c>
      <c r="F45" s="11" t="s">
        <v>52</v>
      </c>
      <c r="G45" s="28" t="s">
        <v>66</v>
      </c>
      <c r="H45" s="51" t="s">
        <v>185</v>
      </c>
      <c r="I45" s="74"/>
      <c r="J45" s="74"/>
      <c r="K45" s="74">
        <f t="shared" si="2"/>
        <v>0</v>
      </c>
      <c r="L45" s="75">
        <f t="shared" si="3"/>
        <v>0</v>
      </c>
      <c r="M45" s="39"/>
      <c r="N45" s="39"/>
    </row>
    <row r="46" spans="1:14" s="29" customFormat="1" ht="12.75">
      <c r="A46" s="26" t="s">
        <v>109</v>
      </c>
      <c r="B46" s="26"/>
      <c r="C46" s="26" t="s">
        <v>90</v>
      </c>
      <c r="D46" s="26" t="s">
        <v>68</v>
      </c>
      <c r="E46" s="27" t="s">
        <v>113</v>
      </c>
      <c r="F46" s="27" t="s">
        <v>52</v>
      </c>
      <c r="G46" s="28" t="s">
        <v>66</v>
      </c>
      <c r="H46" s="51" t="s">
        <v>91</v>
      </c>
      <c r="I46" s="74"/>
      <c r="J46" s="74"/>
      <c r="K46" s="74">
        <f t="shared" si="2"/>
        <v>0</v>
      </c>
      <c r="L46" s="75">
        <f t="shared" si="3"/>
        <v>0</v>
      </c>
      <c r="M46" s="39"/>
      <c r="N46" s="39"/>
    </row>
    <row r="47" spans="1:14" s="29" customFormat="1" ht="12.75">
      <c r="A47" s="26" t="s">
        <v>109</v>
      </c>
      <c r="B47" s="26"/>
      <c r="C47" s="26" t="s">
        <v>90</v>
      </c>
      <c r="D47" s="26" t="s">
        <v>68</v>
      </c>
      <c r="E47" s="27" t="s">
        <v>114</v>
      </c>
      <c r="F47" s="27" t="s">
        <v>52</v>
      </c>
      <c r="G47" s="28" t="s">
        <v>66</v>
      </c>
      <c r="H47" s="51" t="s">
        <v>186</v>
      </c>
      <c r="I47" s="74"/>
      <c r="J47" s="74"/>
      <c r="K47" s="74">
        <f t="shared" si="2"/>
        <v>0</v>
      </c>
      <c r="L47" s="75">
        <f t="shared" si="3"/>
        <v>0</v>
      </c>
      <c r="M47" s="39"/>
      <c r="N47" s="39"/>
    </row>
    <row r="48" spans="1:14" s="29" customFormat="1" ht="12.75">
      <c r="A48" s="2" t="s">
        <v>109</v>
      </c>
      <c r="B48" s="11"/>
      <c r="C48" s="2" t="s">
        <v>90</v>
      </c>
      <c r="D48" s="2" t="s">
        <v>146</v>
      </c>
      <c r="E48" s="11" t="s">
        <v>200</v>
      </c>
      <c r="F48" s="11" t="s">
        <v>52</v>
      </c>
      <c r="G48" s="28" t="s">
        <v>66</v>
      </c>
      <c r="H48" s="51" t="s">
        <v>111</v>
      </c>
      <c r="I48" s="74"/>
      <c r="J48" s="74"/>
      <c r="K48" s="74">
        <f t="shared" si="2"/>
        <v>0</v>
      </c>
      <c r="L48" s="75">
        <f t="shared" si="3"/>
        <v>0</v>
      </c>
      <c r="M48" s="39"/>
      <c r="N48" s="39"/>
    </row>
    <row r="49" spans="1:14" ht="26.25">
      <c r="A49" s="2" t="s">
        <v>109</v>
      </c>
      <c r="C49" s="2" t="s">
        <v>90</v>
      </c>
      <c r="D49" s="2" t="s">
        <v>146</v>
      </c>
      <c r="E49" s="11" t="s">
        <v>148</v>
      </c>
      <c r="F49" s="11" t="s">
        <v>52</v>
      </c>
      <c r="G49" s="1" t="s">
        <v>66</v>
      </c>
      <c r="H49" s="113" t="s">
        <v>187</v>
      </c>
      <c r="I49" s="74"/>
      <c r="J49" s="74"/>
      <c r="K49" s="74">
        <f t="shared" si="2"/>
        <v>0</v>
      </c>
      <c r="L49" s="75">
        <f>IF(K49=0,0,(K49/I49))</f>
        <v>0</v>
      </c>
      <c r="M49" s="32"/>
      <c r="N49" s="32"/>
    </row>
    <row r="50" spans="1:14" s="24" customFormat="1" ht="12.75">
      <c r="A50" s="22" t="s">
        <v>66</v>
      </c>
      <c r="B50" s="22"/>
      <c r="C50" s="22"/>
      <c r="D50" s="22"/>
      <c r="E50" s="25"/>
      <c r="F50" s="25"/>
      <c r="G50" s="23" t="s">
        <v>66</v>
      </c>
      <c r="H50" s="110" t="s">
        <v>79</v>
      </c>
      <c r="I50" s="111">
        <f>SUM(I44:I49)</f>
        <v>0</v>
      </c>
      <c r="J50" s="111">
        <f>SUM(J44:J49)</f>
        <v>0</v>
      </c>
      <c r="K50" s="111">
        <f t="shared" si="2"/>
        <v>0</v>
      </c>
      <c r="L50" s="112">
        <f t="shared" si="3"/>
        <v>0</v>
      </c>
      <c r="M50" s="43"/>
      <c r="N50" s="43"/>
    </row>
    <row r="51" spans="1:14" ht="12.75" hidden="1">
      <c r="A51" s="2" t="s">
        <v>67</v>
      </c>
      <c r="B51" s="2" t="s">
        <v>106</v>
      </c>
      <c r="C51" s="2" t="s">
        <v>95</v>
      </c>
      <c r="D51" s="2" t="s">
        <v>96</v>
      </c>
      <c r="E51" s="11" t="s">
        <v>97</v>
      </c>
      <c r="F51" s="11" t="s">
        <v>52</v>
      </c>
      <c r="G51" s="1" t="s">
        <v>66</v>
      </c>
      <c r="H51" s="48"/>
      <c r="I51" s="74"/>
      <c r="J51" s="74"/>
      <c r="K51" s="73" t="e">
        <f>J51-#REF!</f>
        <v>#REF!</v>
      </c>
      <c r="L51" s="75"/>
      <c r="M51" s="32"/>
      <c r="N51" s="32"/>
    </row>
    <row r="52" spans="1:14" ht="12.75">
      <c r="A52" s="2" t="s">
        <v>75</v>
      </c>
      <c r="B52" s="2" t="s">
        <v>76</v>
      </c>
      <c r="E52" s="11"/>
      <c r="F52" s="11"/>
      <c r="H52" s="48"/>
      <c r="I52" s="74"/>
      <c r="J52" s="74"/>
      <c r="K52" s="73"/>
      <c r="L52" s="75"/>
      <c r="M52" s="32"/>
      <c r="N52" s="32"/>
    </row>
    <row r="53" spans="1:14" ht="6.75" customHeight="1">
      <c r="A53" s="2" t="s">
        <v>66</v>
      </c>
      <c r="E53" s="11"/>
      <c r="F53" s="11"/>
      <c r="H53" s="47"/>
      <c r="I53" s="99"/>
      <c r="J53" s="99"/>
      <c r="K53" s="100"/>
      <c r="L53" s="101"/>
      <c r="M53" s="32"/>
      <c r="N53" s="32"/>
    </row>
    <row r="54" spans="1:14" ht="12.75">
      <c r="A54" s="2" t="s">
        <v>66</v>
      </c>
      <c r="E54" s="11"/>
      <c r="F54" s="11"/>
      <c r="H54" s="102" t="s">
        <v>188</v>
      </c>
      <c r="I54" s="107">
        <f>I41-I50</f>
        <v>0</v>
      </c>
      <c r="J54" s="107">
        <f>J41-J50</f>
        <v>0</v>
      </c>
      <c r="K54" s="107">
        <f>ROUND(J54,0)-ROUND(I54,0)</f>
        <v>0</v>
      </c>
      <c r="L54" s="108">
        <f>IF(K54=0,0,(K54/I54))</f>
        <v>0</v>
      </c>
      <c r="M54" s="32"/>
      <c r="N54" s="32"/>
    </row>
    <row r="55" spans="8:14" ht="12.75">
      <c r="H55" s="44"/>
      <c r="I55" s="19"/>
      <c r="J55" s="19"/>
      <c r="K55" s="19"/>
      <c r="L55" s="32"/>
      <c r="M55" s="32"/>
      <c r="N55" s="32"/>
    </row>
    <row r="56" spans="8:14" ht="12.75">
      <c r="H56" s="44"/>
      <c r="I56" s="19"/>
      <c r="J56" s="19"/>
      <c r="K56" s="19"/>
      <c r="L56" s="32"/>
      <c r="M56" s="32"/>
      <c r="N56" s="32"/>
    </row>
    <row r="57" spans="8:14" ht="12.75">
      <c r="H57" s="44"/>
      <c r="I57" s="19"/>
      <c r="J57" s="19"/>
      <c r="K57" s="19"/>
      <c r="L57" s="32"/>
      <c r="M57" s="32"/>
      <c r="N57" s="32"/>
    </row>
    <row r="58" spans="8:14" ht="12.75">
      <c r="H58" s="30"/>
      <c r="I58" s="36"/>
      <c r="J58" s="36"/>
      <c r="K58" s="36"/>
      <c r="L58" s="32"/>
      <c r="M58" s="32"/>
      <c r="N58" s="32"/>
    </row>
    <row r="59" spans="8:14" ht="12.75">
      <c r="H59" s="30"/>
      <c r="I59" s="36"/>
      <c r="J59" s="36"/>
      <c r="K59" s="36"/>
      <c r="L59" s="32"/>
      <c r="M59" s="32"/>
      <c r="N59" s="32"/>
    </row>
    <row r="60" ht="12.75">
      <c r="H60" s="12"/>
    </row>
    <row r="61" ht="12.75">
      <c r="H61" s="12"/>
    </row>
    <row r="62" ht="12.75">
      <c r="H62" s="12"/>
    </row>
    <row r="63" ht="12.75">
      <c r="H63" s="12"/>
    </row>
    <row r="64" ht="12.75">
      <c r="H64" s="12"/>
    </row>
    <row r="65" ht="12.75">
      <c r="H65" s="12"/>
    </row>
    <row r="66" ht="12.75">
      <c r="H66" s="12"/>
    </row>
    <row r="67" ht="12.75">
      <c r="H67" s="12"/>
    </row>
    <row r="68" ht="12.75">
      <c r="H68" s="12"/>
    </row>
    <row r="69" ht="12.75">
      <c r="H69" s="12"/>
    </row>
    <row r="70" ht="12.75">
      <c r="H70" s="12"/>
    </row>
    <row r="71" ht="12.75">
      <c r="H71" s="12"/>
    </row>
    <row r="72" ht="12.75">
      <c r="H72" s="12"/>
    </row>
    <row r="73" ht="12.75">
      <c r="H73" s="12"/>
    </row>
    <row r="74" ht="12.75">
      <c r="H74" s="12"/>
    </row>
    <row r="75" ht="12.75">
      <c r="H75" s="12"/>
    </row>
    <row r="76" ht="12.75">
      <c r="H76" s="12"/>
    </row>
    <row r="77" ht="12.75">
      <c r="H77" s="12"/>
    </row>
    <row r="78" ht="12.75">
      <c r="H78" s="12"/>
    </row>
    <row r="79" ht="12.75">
      <c r="H79" s="12"/>
    </row>
    <row r="80" ht="12.75">
      <c r="H80" s="12"/>
    </row>
    <row r="81" ht="12.75">
      <c r="H81" s="12"/>
    </row>
    <row r="82" ht="12.75">
      <c r="H82" s="12"/>
    </row>
    <row r="83" ht="12.75">
      <c r="H83" s="12"/>
    </row>
    <row r="84" ht="12.75">
      <c r="H84" s="12"/>
    </row>
    <row r="85" ht="12.75">
      <c r="H85" s="12"/>
    </row>
    <row r="86" ht="12.75">
      <c r="H86" s="12"/>
    </row>
    <row r="87" ht="12.75">
      <c r="H87" s="12"/>
    </row>
    <row r="88" ht="12.75">
      <c r="H88" s="12"/>
    </row>
    <row r="89" ht="12.75">
      <c r="H89" s="12"/>
    </row>
    <row r="90" ht="12.75">
      <c r="H90" s="12"/>
    </row>
    <row r="91" ht="12.75">
      <c r="H91" s="12"/>
    </row>
    <row r="92" ht="12.75">
      <c r="H92" s="12"/>
    </row>
    <row r="93" ht="12.75">
      <c r="H93" s="12"/>
    </row>
    <row r="94" ht="12.75">
      <c r="H94" s="12"/>
    </row>
    <row r="95" ht="12.75">
      <c r="H95" s="12"/>
    </row>
    <row r="96" ht="12.75">
      <c r="H96" s="12"/>
    </row>
    <row r="97" ht="12.75">
      <c r="H97" s="12"/>
    </row>
    <row r="98" ht="12.75">
      <c r="H98" s="12"/>
    </row>
    <row r="99" ht="12.75">
      <c r="H99" s="12"/>
    </row>
    <row r="100" ht="12.75">
      <c r="H100" s="12"/>
    </row>
    <row r="101" ht="12.75">
      <c r="H101" s="12"/>
    </row>
    <row r="102" ht="12.75">
      <c r="H102" s="12"/>
    </row>
    <row r="103" ht="12.75">
      <c r="H103" s="12"/>
    </row>
    <row r="104" ht="12.75">
      <c r="H104" s="12"/>
    </row>
    <row r="105" ht="12.75">
      <c r="H105" s="12"/>
    </row>
    <row r="106" ht="12.75">
      <c r="H106" s="12"/>
    </row>
    <row r="107" ht="12.75">
      <c r="H107" s="12"/>
    </row>
    <row r="108" ht="12.75">
      <c r="H108" s="12"/>
    </row>
    <row r="109" ht="12.75">
      <c r="H109" s="12"/>
    </row>
    <row r="110" ht="12.75">
      <c r="H110" s="12"/>
    </row>
    <row r="111" ht="12.75">
      <c r="H111" s="12"/>
    </row>
    <row r="112" ht="12.75">
      <c r="H112" s="12"/>
    </row>
    <row r="113" ht="12.75">
      <c r="H113" s="12"/>
    </row>
    <row r="114" ht="12.75">
      <c r="H114" s="12"/>
    </row>
    <row r="115" ht="12.75">
      <c r="H115" s="12"/>
    </row>
    <row r="116" ht="12.75">
      <c r="H116" s="12"/>
    </row>
    <row r="117" ht="12.75">
      <c r="H117" s="12"/>
    </row>
    <row r="118" ht="12.75">
      <c r="H118" s="12"/>
    </row>
    <row r="119" ht="12.75">
      <c r="H119" s="12"/>
    </row>
    <row r="120" ht="12.75">
      <c r="H120" s="12"/>
    </row>
    <row r="121" ht="12.75">
      <c r="H121" s="12"/>
    </row>
    <row r="122" ht="12.75">
      <c r="H122" s="12"/>
    </row>
    <row r="123" ht="12.75">
      <c r="H123" s="12"/>
    </row>
    <row r="124" ht="12.75">
      <c r="H124" s="12"/>
    </row>
    <row r="125" ht="12.75">
      <c r="H125" s="12"/>
    </row>
    <row r="126" ht="12.75">
      <c r="H126" s="12"/>
    </row>
    <row r="127" ht="12.75">
      <c r="H127" s="12"/>
    </row>
    <row r="128" ht="12.75">
      <c r="H128" s="12"/>
    </row>
    <row r="129" ht="12.75">
      <c r="H129" s="12"/>
    </row>
    <row r="130" ht="12.75">
      <c r="H130" s="12"/>
    </row>
    <row r="131" ht="12.75">
      <c r="H131" s="12"/>
    </row>
    <row r="132" ht="12.75">
      <c r="H132" s="12"/>
    </row>
    <row r="133" ht="12.75">
      <c r="H133" s="12"/>
    </row>
    <row r="134" ht="12.75">
      <c r="H134" s="12"/>
    </row>
    <row r="135" ht="12.75">
      <c r="H135" s="12"/>
    </row>
    <row r="136" ht="12.75">
      <c r="H136" s="12"/>
    </row>
    <row r="137" ht="12.75">
      <c r="H137" s="12"/>
    </row>
    <row r="138" ht="12.75">
      <c r="H138" s="12"/>
    </row>
    <row r="139" ht="12.75">
      <c r="H139" s="12"/>
    </row>
    <row r="140" ht="12.75">
      <c r="H140" s="12"/>
    </row>
    <row r="141" ht="12.75">
      <c r="H141" s="12"/>
    </row>
    <row r="142" ht="12.75">
      <c r="H142" s="12"/>
    </row>
    <row r="143" ht="12.75">
      <c r="H143" s="12"/>
    </row>
    <row r="144" ht="12.75">
      <c r="H144" s="12"/>
    </row>
    <row r="145" ht="12.75">
      <c r="H145" s="12"/>
    </row>
    <row r="146" ht="12.75">
      <c r="H146" s="12"/>
    </row>
    <row r="147" ht="12.75">
      <c r="H147" s="12"/>
    </row>
    <row r="148" ht="12.75">
      <c r="H148" s="12"/>
    </row>
    <row r="149" ht="12.75">
      <c r="H149" s="12"/>
    </row>
    <row r="150" ht="12.75">
      <c r="H150" s="12"/>
    </row>
    <row r="151" ht="12.75">
      <c r="H151" s="12"/>
    </row>
    <row r="152" ht="12.75">
      <c r="H152" s="12"/>
    </row>
    <row r="153" ht="12.75">
      <c r="H153" s="12"/>
    </row>
    <row r="154" ht="12.75">
      <c r="H154" s="12"/>
    </row>
    <row r="155" ht="12.75">
      <c r="H155" s="12"/>
    </row>
    <row r="156" ht="12.75">
      <c r="H156" s="12"/>
    </row>
    <row r="157" ht="12.75">
      <c r="H157" s="12"/>
    </row>
    <row r="158" ht="12.75">
      <c r="H158" s="12"/>
    </row>
    <row r="159" ht="12.75">
      <c r="H159" s="12"/>
    </row>
    <row r="160" ht="12.75">
      <c r="H160" s="12"/>
    </row>
    <row r="161" ht="12.75">
      <c r="H161" s="12"/>
    </row>
    <row r="162" ht="12.75">
      <c r="H162" s="12"/>
    </row>
    <row r="163" ht="12.75">
      <c r="H163" s="12"/>
    </row>
    <row r="164" ht="12.75">
      <c r="H164" s="12"/>
    </row>
    <row r="165" ht="12.75">
      <c r="H165" s="12"/>
    </row>
    <row r="166" ht="12.75">
      <c r="H166" s="12"/>
    </row>
    <row r="167" ht="12.75">
      <c r="H167" s="12"/>
    </row>
    <row r="168" ht="12.75">
      <c r="H168" s="12"/>
    </row>
    <row r="169" ht="12.75">
      <c r="H169" s="12"/>
    </row>
    <row r="170" ht="12.75">
      <c r="H170" s="12"/>
    </row>
    <row r="171" ht="12.75">
      <c r="H171" s="12"/>
    </row>
    <row r="172" ht="12.75">
      <c r="H172" s="12"/>
    </row>
    <row r="173" ht="12.75">
      <c r="H173" s="12"/>
    </row>
    <row r="174" ht="12.75">
      <c r="H174" s="12"/>
    </row>
    <row r="175" ht="12.75">
      <c r="H175" s="12"/>
    </row>
    <row r="176" ht="12.75">
      <c r="H176" s="12"/>
    </row>
    <row r="177" ht="12.75">
      <c r="H177" s="12"/>
    </row>
    <row r="178" ht="12.75">
      <c r="H178" s="12"/>
    </row>
    <row r="179" ht="12.75">
      <c r="H179" s="12"/>
    </row>
    <row r="180" ht="12.75">
      <c r="H180" s="12"/>
    </row>
    <row r="181" ht="12.75">
      <c r="H181" s="12"/>
    </row>
    <row r="182" ht="12.75">
      <c r="H182" s="12"/>
    </row>
    <row r="183" ht="12.75">
      <c r="H183" s="12"/>
    </row>
    <row r="184" ht="12.75">
      <c r="H184" s="12"/>
    </row>
    <row r="185" ht="12.75">
      <c r="H185" s="12"/>
    </row>
    <row r="186" ht="12.75">
      <c r="H186" s="12"/>
    </row>
    <row r="187" ht="12.75">
      <c r="H187" s="12"/>
    </row>
    <row r="188" ht="12.75">
      <c r="H188" s="12"/>
    </row>
    <row r="189" ht="12.75">
      <c r="H189" s="12"/>
    </row>
    <row r="190" ht="12.75">
      <c r="H190" s="12"/>
    </row>
    <row r="191" ht="12.75">
      <c r="H191" s="12"/>
    </row>
    <row r="192" ht="12.75">
      <c r="H192" s="12"/>
    </row>
    <row r="193" ht="12.75">
      <c r="H193" s="12"/>
    </row>
    <row r="194" ht="12.75">
      <c r="H194" s="12"/>
    </row>
    <row r="195" ht="12.75">
      <c r="H195" s="12"/>
    </row>
    <row r="196" ht="12.75">
      <c r="H196" s="12"/>
    </row>
    <row r="197" ht="12.75">
      <c r="H197" s="12"/>
    </row>
    <row r="198" ht="12.75">
      <c r="H198" s="12"/>
    </row>
    <row r="199" ht="12.75">
      <c r="H199" s="12"/>
    </row>
    <row r="200" ht="12.75">
      <c r="H200" s="12"/>
    </row>
    <row r="201" ht="12.75">
      <c r="H201" s="12"/>
    </row>
    <row r="202" ht="12.75">
      <c r="H202" s="12"/>
    </row>
    <row r="203" ht="12.75">
      <c r="H203" s="12"/>
    </row>
    <row r="204" ht="12.75">
      <c r="H204" s="12"/>
    </row>
    <row r="205" ht="12.75">
      <c r="H205" s="12"/>
    </row>
    <row r="206" ht="12.75">
      <c r="H206" s="12"/>
    </row>
    <row r="207" ht="12.75">
      <c r="H207" s="12"/>
    </row>
    <row r="208" ht="12.75">
      <c r="H208" s="12"/>
    </row>
    <row r="209" ht="12.75">
      <c r="H209" s="12"/>
    </row>
    <row r="210" ht="12.75">
      <c r="H210" s="12"/>
    </row>
    <row r="211" ht="12.75">
      <c r="H211" s="12"/>
    </row>
    <row r="212" ht="12.75">
      <c r="H212" s="12"/>
    </row>
    <row r="213" ht="12.75">
      <c r="H213" s="12"/>
    </row>
    <row r="214" ht="12.75">
      <c r="H214" s="12"/>
    </row>
    <row r="215" ht="12.75">
      <c r="H215" s="12"/>
    </row>
    <row r="216" ht="12.75">
      <c r="H216" s="12"/>
    </row>
    <row r="217" ht="12.75">
      <c r="H217" s="12"/>
    </row>
    <row r="218" ht="12.75">
      <c r="H218" s="12"/>
    </row>
    <row r="219" ht="12.75">
      <c r="H219" s="12"/>
    </row>
    <row r="220" ht="12.75">
      <c r="H220" s="12"/>
    </row>
    <row r="221" ht="12.75">
      <c r="H221" s="12"/>
    </row>
    <row r="222" ht="12.75">
      <c r="H222" s="12"/>
    </row>
    <row r="223" ht="12.75">
      <c r="H223" s="12"/>
    </row>
    <row r="224" ht="12.75">
      <c r="H224" s="12"/>
    </row>
    <row r="225" ht="12.75">
      <c r="H225" s="12"/>
    </row>
    <row r="226" ht="12.75">
      <c r="H226" s="12"/>
    </row>
    <row r="227" ht="12.75">
      <c r="H227" s="12"/>
    </row>
    <row r="228" ht="12.75">
      <c r="H228" s="12"/>
    </row>
    <row r="229" ht="12.75">
      <c r="H229" s="12"/>
    </row>
    <row r="230" ht="12.75">
      <c r="H230" s="12"/>
    </row>
    <row r="231" ht="12.75">
      <c r="H231" s="12"/>
    </row>
    <row r="232" ht="12.75">
      <c r="H232" s="12"/>
    </row>
    <row r="233" ht="12.75">
      <c r="H233" s="12"/>
    </row>
    <row r="234" ht="12.75">
      <c r="H234" s="12"/>
    </row>
    <row r="235" ht="12.75">
      <c r="H235" s="12"/>
    </row>
    <row r="236" ht="12.75">
      <c r="H236" s="12"/>
    </row>
    <row r="237" ht="12.75">
      <c r="H237" s="12"/>
    </row>
    <row r="238" ht="12.75">
      <c r="H238" s="12"/>
    </row>
    <row r="239" ht="12.75">
      <c r="H239" s="12"/>
    </row>
    <row r="240" ht="12.75">
      <c r="H240" s="12"/>
    </row>
    <row r="241" ht="12.75">
      <c r="H241" s="12"/>
    </row>
    <row r="242" ht="12.75">
      <c r="H242" s="12"/>
    </row>
    <row r="243" ht="12.75">
      <c r="H243" s="12"/>
    </row>
    <row r="244" ht="12.75">
      <c r="H244" s="12"/>
    </row>
    <row r="245" ht="12.75">
      <c r="H245" s="12"/>
    </row>
    <row r="246" ht="12.75">
      <c r="H246" s="12"/>
    </row>
    <row r="247" ht="12.75">
      <c r="H247" s="12"/>
    </row>
    <row r="248" ht="12.75">
      <c r="H248" s="12"/>
    </row>
    <row r="249" ht="12.75">
      <c r="H249" s="12"/>
    </row>
    <row r="250" ht="12.75">
      <c r="H250" s="12"/>
    </row>
    <row r="251" ht="12.75">
      <c r="H251" s="12"/>
    </row>
    <row r="252" ht="12.75">
      <c r="H252" s="12"/>
    </row>
    <row r="253" ht="12.75">
      <c r="H253" s="12"/>
    </row>
    <row r="254" ht="12.75">
      <c r="H254" s="12"/>
    </row>
    <row r="255" ht="12.75">
      <c r="H255" s="12"/>
    </row>
    <row r="256" ht="12.75">
      <c r="H256" s="12"/>
    </row>
    <row r="257" ht="12.75">
      <c r="H257" s="12"/>
    </row>
    <row r="258" ht="12.75">
      <c r="H258" s="12"/>
    </row>
    <row r="259" ht="12.75">
      <c r="H259" s="12"/>
    </row>
    <row r="260" ht="12.75">
      <c r="H260" s="12"/>
    </row>
    <row r="261" ht="12.75">
      <c r="H261" s="12"/>
    </row>
    <row r="262" ht="12.75">
      <c r="H262" s="12"/>
    </row>
    <row r="263" ht="12.75">
      <c r="H263" s="12"/>
    </row>
    <row r="264" ht="12.75">
      <c r="H264" s="12"/>
    </row>
    <row r="265" ht="12.75">
      <c r="H265" s="12"/>
    </row>
    <row r="266" ht="12.75">
      <c r="H266" s="12"/>
    </row>
    <row r="267" ht="12.75">
      <c r="H267" s="12"/>
    </row>
    <row r="268" ht="12.75">
      <c r="H268" s="12"/>
    </row>
    <row r="269" ht="12.75">
      <c r="H269" s="12"/>
    </row>
    <row r="270" ht="12.75">
      <c r="H270" s="12"/>
    </row>
    <row r="271" ht="12.75">
      <c r="H271" s="12"/>
    </row>
    <row r="272" ht="12.75">
      <c r="H272" s="12"/>
    </row>
    <row r="273" ht="12.75">
      <c r="H273" s="12"/>
    </row>
    <row r="274" ht="12.75">
      <c r="H274" s="12"/>
    </row>
    <row r="275" ht="12.75">
      <c r="H275" s="12"/>
    </row>
    <row r="276" ht="12.75">
      <c r="H276" s="12"/>
    </row>
    <row r="277" ht="12.75">
      <c r="H277" s="12"/>
    </row>
    <row r="278" ht="12.75">
      <c r="H278" s="12"/>
    </row>
    <row r="279" ht="12.75">
      <c r="H279" s="12"/>
    </row>
    <row r="280" ht="12.75">
      <c r="H280" s="12"/>
    </row>
    <row r="281" ht="12.75">
      <c r="H281" s="12"/>
    </row>
    <row r="282" ht="12.75">
      <c r="H282" s="12"/>
    </row>
    <row r="283" ht="12.75">
      <c r="H283" s="12"/>
    </row>
    <row r="284" ht="12.75">
      <c r="H284" s="12"/>
    </row>
    <row r="285" ht="12.75">
      <c r="H285" s="12"/>
    </row>
    <row r="286" ht="12.75">
      <c r="H286" s="12"/>
    </row>
    <row r="287" ht="12.75">
      <c r="H287" s="12"/>
    </row>
    <row r="288" ht="12.75">
      <c r="H288" s="12"/>
    </row>
    <row r="289" ht="12.75">
      <c r="H289" s="12"/>
    </row>
    <row r="290" ht="12.75">
      <c r="H290" s="12"/>
    </row>
  </sheetData>
  <sheetProtection/>
  <mergeCells count="2">
    <mergeCell ref="I27:L27"/>
    <mergeCell ref="K28:L28"/>
  </mergeCells>
  <printOptions/>
  <pageMargins left="0.43" right="0.34" top="0.3" bottom="0.28" header="0.18" footer="0.17"/>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2:F38"/>
  <sheetViews>
    <sheetView zoomScalePageLayoutView="0" workbookViewId="0" topLeftCell="A1">
      <selection activeCell="E21" sqref="E21"/>
    </sheetView>
  </sheetViews>
  <sheetFormatPr defaultColWidth="9.140625" defaultRowHeight="12.75"/>
  <cols>
    <col min="1" max="1" width="50.57421875" style="29" customWidth="1"/>
    <col min="2" max="2" width="14.421875" style="29" bestFit="1" customWidth="1"/>
    <col min="3" max="3" width="13.28125" style="29" bestFit="1" customWidth="1"/>
    <col min="4" max="4" width="11.57421875" style="29" bestFit="1" customWidth="1"/>
    <col min="5" max="5" width="65.28125" style="29" bestFit="1" customWidth="1"/>
    <col min="6" max="16384" width="8.8515625" style="29" customWidth="1"/>
  </cols>
  <sheetData>
    <row r="2" spans="2:5" s="130" customFormat="1" ht="13.5">
      <c r="B2" s="131" t="s">
        <v>255</v>
      </c>
      <c r="C2" s="162" t="s">
        <v>256</v>
      </c>
      <c r="D2" s="131" t="s">
        <v>205</v>
      </c>
      <c r="E2" s="132" t="s">
        <v>206</v>
      </c>
    </row>
    <row r="3" spans="1:5" ht="12.75">
      <c r="A3" s="29" t="s">
        <v>207</v>
      </c>
      <c r="B3" s="133">
        <v>16876000</v>
      </c>
      <c r="C3" s="133">
        <v>17460000</v>
      </c>
      <c r="D3" s="134">
        <f>C3-B3</f>
        <v>584000</v>
      </c>
      <c r="E3" s="29" t="s">
        <v>278</v>
      </c>
    </row>
    <row r="5" ht="12.75">
      <c r="B5" s="134"/>
    </row>
    <row r="6" spans="1:5" s="114" customFormat="1" ht="14.25">
      <c r="A6" s="114" t="s">
        <v>208</v>
      </c>
      <c r="B6" s="115"/>
      <c r="C6" s="115"/>
      <c r="D6" s="115"/>
      <c r="E6" s="116" t="s">
        <v>206</v>
      </c>
    </row>
    <row r="7" spans="1:5" s="114" customFormat="1" ht="14.25">
      <c r="A7" s="145" t="s">
        <v>247</v>
      </c>
      <c r="B7" s="146" t="s">
        <v>255</v>
      </c>
      <c r="C7" s="146" t="s">
        <v>256</v>
      </c>
      <c r="D7" s="146" t="s">
        <v>205</v>
      </c>
      <c r="E7" s="116"/>
    </row>
    <row r="8" spans="1:5" ht="52.5">
      <c r="A8" s="129" t="s">
        <v>209</v>
      </c>
      <c r="B8" s="135">
        <v>5500000</v>
      </c>
      <c r="C8" s="135">
        <v>5885000</v>
      </c>
      <c r="D8" s="135">
        <f>C8-B8</f>
        <v>385000</v>
      </c>
      <c r="E8" s="136" t="s">
        <v>279</v>
      </c>
    </row>
    <row r="9" spans="1:5" ht="12.75">
      <c r="A9" s="129" t="s">
        <v>210</v>
      </c>
      <c r="B9" s="135">
        <v>100000</v>
      </c>
      <c r="C9" s="135">
        <v>150000</v>
      </c>
      <c r="D9" s="135">
        <f aca="true" t="shared" si="0" ref="D9:D27">C9-B9</f>
        <v>50000</v>
      </c>
      <c r="E9" s="137" t="s">
        <v>211</v>
      </c>
    </row>
    <row r="10" spans="1:5" ht="26.25">
      <c r="A10" s="129" t="s">
        <v>212</v>
      </c>
      <c r="B10" s="135">
        <v>1000000</v>
      </c>
      <c r="C10" s="135">
        <v>1000000</v>
      </c>
      <c r="D10" s="135">
        <f t="shared" si="0"/>
        <v>0</v>
      </c>
      <c r="E10" s="136" t="s">
        <v>213</v>
      </c>
    </row>
    <row r="11" spans="1:5" s="141" customFormat="1" ht="14.25">
      <c r="A11" s="139" t="s">
        <v>248</v>
      </c>
      <c r="B11" s="142">
        <f>SUM(B8:B10)</f>
        <v>6600000</v>
      </c>
      <c r="C11" s="142">
        <f>SUM(C8:C10)</f>
        <v>7035000</v>
      </c>
      <c r="D11" s="142">
        <f>SUM(D8:D10)</f>
        <v>435000</v>
      </c>
      <c r="E11" s="140"/>
    </row>
    <row r="12" spans="1:5" s="24" customFormat="1" ht="12.75">
      <c r="A12" s="126"/>
      <c r="B12" s="127"/>
      <c r="C12" s="127"/>
      <c r="D12" s="127"/>
      <c r="E12" s="128"/>
    </row>
    <row r="13" spans="1:5" ht="14.25">
      <c r="A13" s="147" t="s">
        <v>249</v>
      </c>
      <c r="B13" s="146" t="s">
        <v>255</v>
      </c>
      <c r="C13" s="146" t="s">
        <v>256</v>
      </c>
      <c r="D13" s="146" t="s">
        <v>205</v>
      </c>
      <c r="E13" s="136"/>
    </row>
    <row r="14" spans="1:5" ht="12.75">
      <c r="A14" s="129" t="s">
        <v>214</v>
      </c>
      <c r="B14" s="135">
        <v>70685</v>
      </c>
      <c r="C14" s="135">
        <v>95685</v>
      </c>
      <c r="D14" s="135">
        <f t="shared" si="0"/>
        <v>25000</v>
      </c>
      <c r="E14" s="137" t="s">
        <v>215</v>
      </c>
    </row>
    <row r="15" spans="1:5" ht="12.75">
      <c r="A15" s="129" t="s">
        <v>216</v>
      </c>
      <c r="B15" s="135">
        <v>0</v>
      </c>
      <c r="C15" s="135">
        <v>150000</v>
      </c>
      <c r="D15" s="135">
        <f t="shared" si="0"/>
        <v>150000</v>
      </c>
      <c r="E15" s="137" t="s">
        <v>217</v>
      </c>
    </row>
    <row r="16" spans="1:5" ht="26.25">
      <c r="A16" s="129" t="s">
        <v>218</v>
      </c>
      <c r="B16" s="135">
        <v>40000</v>
      </c>
      <c r="C16" s="135">
        <v>165000</v>
      </c>
      <c r="D16" s="135">
        <f t="shared" si="0"/>
        <v>125000</v>
      </c>
      <c r="E16" s="137" t="s">
        <v>219</v>
      </c>
    </row>
    <row r="17" spans="1:5" ht="12.75">
      <c r="A17" s="129" t="s">
        <v>220</v>
      </c>
      <c r="B17" s="135">
        <v>75000</v>
      </c>
      <c r="C17" s="135">
        <v>75000</v>
      </c>
      <c r="D17" s="135">
        <f t="shared" si="0"/>
        <v>0</v>
      </c>
      <c r="E17" s="137" t="s">
        <v>221</v>
      </c>
    </row>
    <row r="18" spans="1:5" ht="12.75">
      <c r="A18" s="129" t="s">
        <v>222</v>
      </c>
      <c r="B18" s="135">
        <v>52650</v>
      </c>
      <c r="C18" s="135">
        <v>52650</v>
      </c>
      <c r="D18" s="135">
        <f t="shared" si="0"/>
        <v>0</v>
      </c>
      <c r="E18" s="137" t="s">
        <v>221</v>
      </c>
    </row>
    <row r="19" spans="1:5" ht="12.75">
      <c r="A19" s="129" t="s">
        <v>223</v>
      </c>
      <c r="B19" s="135">
        <v>325000</v>
      </c>
      <c r="C19" s="135">
        <v>325000</v>
      </c>
      <c r="D19" s="135">
        <f t="shared" si="0"/>
        <v>0</v>
      </c>
      <c r="E19" s="137" t="s">
        <v>221</v>
      </c>
    </row>
    <row r="20" spans="1:5" ht="26.25">
      <c r="A20" s="129" t="s">
        <v>224</v>
      </c>
      <c r="B20" s="135">
        <v>93000</v>
      </c>
      <c r="C20" s="135">
        <v>93000</v>
      </c>
      <c r="D20" s="135">
        <f t="shared" si="0"/>
        <v>0</v>
      </c>
      <c r="E20" s="137" t="s">
        <v>221</v>
      </c>
    </row>
    <row r="21" spans="1:5" ht="39">
      <c r="A21" s="129" t="s">
        <v>225</v>
      </c>
      <c r="B21" s="135">
        <v>20000</v>
      </c>
      <c r="C21" s="135">
        <v>20000</v>
      </c>
      <c r="D21" s="135">
        <f t="shared" si="0"/>
        <v>0</v>
      </c>
      <c r="E21" s="137" t="s">
        <v>221</v>
      </c>
    </row>
    <row r="22" spans="1:5" ht="26.25">
      <c r="A22" s="129" t="s">
        <v>226</v>
      </c>
      <c r="B22" s="135">
        <v>8000</v>
      </c>
      <c r="C22" s="135">
        <v>8000</v>
      </c>
      <c r="D22" s="135">
        <f t="shared" si="0"/>
        <v>0</v>
      </c>
      <c r="E22" s="137" t="s">
        <v>221</v>
      </c>
    </row>
    <row r="23" spans="1:5" ht="12.75">
      <c r="A23" s="129" t="s">
        <v>227</v>
      </c>
      <c r="B23" s="135">
        <v>25000</v>
      </c>
      <c r="C23" s="135">
        <v>98000</v>
      </c>
      <c r="D23" s="135">
        <f t="shared" si="0"/>
        <v>73000</v>
      </c>
      <c r="E23" s="137" t="s">
        <v>228</v>
      </c>
    </row>
    <row r="24" spans="1:5" ht="12.75">
      <c r="A24" s="129" t="s">
        <v>229</v>
      </c>
      <c r="B24" s="135">
        <v>23000</v>
      </c>
      <c r="C24" s="135">
        <v>30000</v>
      </c>
      <c r="D24" s="135">
        <f t="shared" si="0"/>
        <v>7000</v>
      </c>
      <c r="E24" s="137" t="s">
        <v>230</v>
      </c>
    </row>
    <row r="25" spans="1:5" ht="12.75">
      <c r="A25" s="129" t="s">
        <v>231</v>
      </c>
      <c r="B25" s="135">
        <v>17665</v>
      </c>
      <c r="C25" s="135">
        <v>20665</v>
      </c>
      <c r="D25" s="135">
        <f t="shared" si="0"/>
        <v>3000</v>
      </c>
      <c r="E25" s="137" t="s">
        <v>232</v>
      </c>
    </row>
    <row r="26" spans="1:5" ht="26.25">
      <c r="A26" s="129" t="s">
        <v>233</v>
      </c>
      <c r="B26" s="135">
        <v>25000</v>
      </c>
      <c r="C26" s="135">
        <v>151800</v>
      </c>
      <c r="D26" s="135">
        <f t="shared" si="0"/>
        <v>126800</v>
      </c>
      <c r="E26" s="137" t="s">
        <v>234</v>
      </c>
    </row>
    <row r="27" spans="1:5" ht="12.75">
      <c r="A27" s="129" t="s">
        <v>235</v>
      </c>
      <c r="B27" s="135">
        <v>25000</v>
      </c>
      <c r="C27" s="135">
        <v>28000</v>
      </c>
      <c r="D27" s="135">
        <f t="shared" si="0"/>
        <v>3000</v>
      </c>
      <c r="E27" s="137" t="s">
        <v>236</v>
      </c>
    </row>
    <row r="28" spans="1:4" s="141" customFormat="1" ht="14.25">
      <c r="A28" s="139" t="s">
        <v>250</v>
      </c>
      <c r="B28" s="144">
        <f>SUM(B14:B27)</f>
        <v>800000</v>
      </c>
      <c r="C28" s="144">
        <f>SUM(C14:C27)</f>
        <v>1312800</v>
      </c>
      <c r="D28" s="144">
        <f>SUM(D14:D27)</f>
        <v>512800</v>
      </c>
    </row>
    <row r="29" spans="2:4" ht="8.25" customHeight="1">
      <c r="B29" s="133"/>
      <c r="C29" s="133"/>
      <c r="D29" s="133"/>
    </row>
    <row r="30" spans="1:4" ht="14.25">
      <c r="A30" s="148" t="s">
        <v>251</v>
      </c>
      <c r="B30" s="146" t="s">
        <v>255</v>
      </c>
      <c r="C30" s="146" t="s">
        <v>256</v>
      </c>
      <c r="D30" s="146" t="s">
        <v>205</v>
      </c>
    </row>
    <row r="31" spans="1:5" ht="12.75">
      <c r="A31" s="138" t="s">
        <v>252</v>
      </c>
      <c r="B31" s="133">
        <v>7704000</v>
      </c>
      <c r="C31" s="133">
        <v>7704000</v>
      </c>
      <c r="D31" s="133">
        <f>C31-B31</f>
        <v>0</v>
      </c>
      <c r="E31" s="29" t="s">
        <v>276</v>
      </c>
    </row>
    <row r="32" spans="1:4" ht="12.75">
      <c r="A32" s="138"/>
      <c r="B32" s="143">
        <f>SUM(B31)</f>
        <v>7704000</v>
      </c>
      <c r="C32" s="143">
        <f>SUM(C31)</f>
        <v>7704000</v>
      </c>
      <c r="D32" s="143">
        <f>SUM(D31)</f>
        <v>0</v>
      </c>
    </row>
    <row r="33" ht="12.75">
      <c r="F33" s="134"/>
    </row>
    <row r="34" spans="1:4" ht="14.25">
      <c r="A34" s="148" t="s">
        <v>237</v>
      </c>
      <c r="B34" s="146" t="s">
        <v>255</v>
      </c>
      <c r="C34" s="146" t="s">
        <v>256</v>
      </c>
      <c r="D34" s="146" t="s">
        <v>205</v>
      </c>
    </row>
    <row r="35" spans="1:5" ht="12.75">
      <c r="A35" s="138" t="s">
        <v>253</v>
      </c>
      <c r="B35" s="133">
        <v>1772000</v>
      </c>
      <c r="C35" s="133">
        <v>1408200</v>
      </c>
      <c r="D35" s="133">
        <f>C35-B35</f>
        <v>-363800</v>
      </c>
      <c r="E35" s="29" t="s">
        <v>277</v>
      </c>
    </row>
    <row r="36" spans="1:4" ht="12.75">
      <c r="A36" s="138"/>
      <c r="B36" s="143">
        <f>SUM(B35)</f>
        <v>1772000</v>
      </c>
      <c r="C36" s="143">
        <f>SUM(C35)</f>
        <v>1408200</v>
      </c>
      <c r="D36" s="143">
        <f>SUM(D35)</f>
        <v>-363800</v>
      </c>
    </row>
    <row r="37" ht="12.75">
      <c r="F37" s="134"/>
    </row>
    <row r="38" spans="1:4" ht="12.75">
      <c r="A38" s="149" t="s">
        <v>254</v>
      </c>
      <c r="B38" s="150">
        <f>B11+B28+B32+B36</f>
        <v>16876000</v>
      </c>
      <c r="C38" s="150">
        <f>C11+C28+C32+C36</f>
        <v>17460000</v>
      </c>
      <c r="D38" s="150">
        <f>D11+D28+D32+D36</f>
        <v>584000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T294"/>
  <sheetViews>
    <sheetView showGridLines="0" zoomScalePageLayoutView="0" workbookViewId="0" topLeftCell="A1">
      <selection activeCell="B8" sqref="B8"/>
    </sheetView>
  </sheetViews>
  <sheetFormatPr defaultColWidth="9.140625" defaultRowHeight="12.75" outlineLevelCol="1"/>
  <cols>
    <col min="1" max="2" width="14.7109375" style="2" customWidth="1"/>
    <col min="3" max="3" width="12.7109375" style="2" customWidth="1"/>
    <col min="4" max="5" width="10.7109375" style="2" customWidth="1"/>
    <col min="6" max="6" width="11.140625" style="2" customWidth="1"/>
    <col min="7" max="7" width="18.8515625" style="1" customWidth="1"/>
    <col min="8" max="8" width="50.7109375" style="0" customWidth="1"/>
    <col min="9" max="13" width="10.7109375" style="18" customWidth="1"/>
    <col min="14" max="14" width="10.7109375" style="18" hidden="1" customWidth="1" outlineLevel="1"/>
    <col min="15" max="15" width="10.7109375" style="18" customWidth="1" collapsed="1"/>
    <col min="16" max="17" width="10.7109375" style="18" customWidth="1"/>
    <col min="18" max="18" width="10.7109375" style="0" customWidth="1"/>
  </cols>
  <sheetData>
    <row r="1" spans="1:17" s="9" customFormat="1" ht="24" customHeight="1">
      <c r="A1" s="8" t="s">
        <v>5</v>
      </c>
      <c r="I1" s="13"/>
      <c r="J1" s="13"/>
      <c r="K1" s="13"/>
      <c r="L1" s="13"/>
      <c r="M1" s="13"/>
      <c r="N1" s="13"/>
      <c r="O1" s="13"/>
      <c r="P1" s="13"/>
      <c r="Q1" s="13"/>
    </row>
    <row r="2" spans="1:17" s="3" customFormat="1" ht="12.75">
      <c r="A2" s="6" t="s">
        <v>6</v>
      </c>
      <c r="I2" s="14"/>
      <c r="J2" s="14"/>
      <c r="K2" s="14"/>
      <c r="L2" s="14"/>
      <c r="M2" s="14"/>
      <c r="N2" s="14"/>
      <c r="O2" s="14"/>
      <c r="P2" s="14"/>
      <c r="Q2" s="14"/>
    </row>
    <row r="3" spans="1:17" s="3" customFormat="1" ht="12.75">
      <c r="A3" s="7" t="s">
        <v>7</v>
      </c>
      <c r="B3" s="3" t="s">
        <v>77</v>
      </c>
      <c r="I3" s="14"/>
      <c r="J3" s="14"/>
      <c r="K3" s="14"/>
      <c r="L3" s="14"/>
      <c r="M3" s="14"/>
      <c r="N3" s="14"/>
      <c r="O3" s="14"/>
      <c r="P3" s="14"/>
      <c r="Q3" s="14"/>
    </row>
    <row r="4" spans="1:17" s="3" customFormat="1" ht="12.75">
      <c r="A4" s="7" t="s">
        <v>8</v>
      </c>
      <c r="B4" s="3" t="s">
        <v>77</v>
      </c>
      <c r="I4" s="14"/>
      <c r="J4" s="14"/>
      <c r="K4" s="14"/>
      <c r="L4" s="14"/>
      <c r="M4" s="14"/>
      <c r="N4" s="14"/>
      <c r="O4" s="14"/>
      <c r="P4" s="14"/>
      <c r="Q4" s="14"/>
    </row>
    <row r="5" spans="1:17" s="3" customFormat="1" ht="12.75">
      <c r="A5" s="7" t="s">
        <v>9</v>
      </c>
      <c r="I5" s="14"/>
      <c r="J5" s="14"/>
      <c r="K5" s="14"/>
      <c r="L5" s="14"/>
      <c r="M5" s="14"/>
      <c r="N5" s="14"/>
      <c r="O5" s="14"/>
      <c r="P5" s="14"/>
      <c r="Q5" s="14"/>
    </row>
    <row r="6" spans="1:17" s="3" customFormat="1" ht="12.75">
      <c r="A6" s="7" t="s">
        <v>10</v>
      </c>
      <c r="B6" s="3" t="s">
        <v>44</v>
      </c>
      <c r="I6" s="14"/>
      <c r="J6" s="14"/>
      <c r="K6" s="14"/>
      <c r="L6" s="14"/>
      <c r="M6" s="14"/>
      <c r="N6" s="14"/>
      <c r="O6" s="14"/>
      <c r="P6" s="14"/>
      <c r="Q6" s="14"/>
    </row>
    <row r="7" spans="1:17" s="3" customFormat="1" ht="12.75">
      <c r="A7" s="7" t="s">
        <v>11</v>
      </c>
      <c r="B7" s="3" t="s">
        <v>45</v>
      </c>
      <c r="I7" s="14"/>
      <c r="J7" s="14"/>
      <c r="K7" s="14"/>
      <c r="L7" s="14"/>
      <c r="M7" s="14"/>
      <c r="N7" s="14"/>
      <c r="O7" s="14"/>
      <c r="P7" s="14"/>
      <c r="Q7" s="14"/>
    </row>
    <row r="8" spans="1:17" s="3" customFormat="1" ht="12.75">
      <c r="A8" s="7" t="s">
        <v>12</v>
      </c>
      <c r="B8" s="109" t="s">
        <v>180</v>
      </c>
      <c r="I8" s="14"/>
      <c r="J8" s="14"/>
      <c r="K8" s="14"/>
      <c r="L8" s="14"/>
      <c r="M8" s="14"/>
      <c r="N8" s="14"/>
      <c r="O8" s="14"/>
      <c r="P8" s="14"/>
      <c r="Q8" s="14"/>
    </row>
    <row r="9" spans="1:17" s="3" customFormat="1" ht="12.75">
      <c r="A9" s="7" t="s">
        <v>13</v>
      </c>
      <c r="B9" s="3" t="s">
        <v>174</v>
      </c>
      <c r="I9" s="14"/>
      <c r="J9" s="14"/>
      <c r="K9" s="14"/>
      <c r="L9" s="14"/>
      <c r="M9" s="14"/>
      <c r="N9" s="14"/>
      <c r="O9" s="14"/>
      <c r="P9" s="14"/>
      <c r="Q9" s="14"/>
    </row>
    <row r="10" spans="9:17" s="3" customFormat="1" ht="12.75">
      <c r="I10" s="14"/>
      <c r="J10" s="14"/>
      <c r="K10" s="14"/>
      <c r="L10" s="14"/>
      <c r="M10" s="14"/>
      <c r="N10" s="14"/>
      <c r="O10" s="14"/>
      <c r="P10" s="14"/>
      <c r="Q10" s="14"/>
    </row>
    <row r="11" spans="1:18" s="2" customFormat="1" ht="12.75">
      <c r="A11" s="5" t="s">
        <v>14</v>
      </c>
      <c r="G11" s="4" t="s">
        <v>22</v>
      </c>
      <c r="H11" s="2" t="s">
        <v>151</v>
      </c>
      <c r="I11" s="2" t="s">
        <v>58</v>
      </c>
      <c r="J11" s="2" t="s">
        <v>152</v>
      </c>
      <c r="K11" s="2" t="s">
        <v>62</v>
      </c>
      <c r="L11" s="2" t="s">
        <v>153</v>
      </c>
      <c r="M11" s="2" t="s">
        <v>154</v>
      </c>
      <c r="N11" s="2" t="s">
        <v>155</v>
      </c>
      <c r="O11" s="2" t="s">
        <v>65</v>
      </c>
      <c r="P11" s="2" t="s">
        <v>65</v>
      </c>
      <c r="Q11" s="2" t="s">
        <v>158</v>
      </c>
      <c r="R11" s="2" t="s">
        <v>159</v>
      </c>
    </row>
    <row r="12" spans="7:18" s="2" customFormat="1" ht="12.75">
      <c r="G12" s="4" t="s">
        <v>23</v>
      </c>
      <c r="H12" s="2" t="s">
        <v>61</v>
      </c>
      <c r="I12" s="15" t="s">
        <v>61</v>
      </c>
      <c r="J12" s="15" t="s">
        <v>57</v>
      </c>
      <c r="K12" s="15" t="s">
        <v>57</v>
      </c>
      <c r="L12" s="15" t="s">
        <v>61</v>
      </c>
      <c r="M12" s="15" t="s">
        <v>61</v>
      </c>
      <c r="N12" s="15" t="s">
        <v>57</v>
      </c>
      <c r="O12" s="15" t="s">
        <v>57</v>
      </c>
      <c r="P12" s="15" t="s">
        <v>57</v>
      </c>
      <c r="Q12" s="15" t="s">
        <v>61</v>
      </c>
      <c r="R12" s="2" t="s">
        <v>61</v>
      </c>
    </row>
    <row r="13" spans="1:18" s="2" customFormat="1" ht="12.75">
      <c r="A13" s="6" t="s">
        <v>33</v>
      </c>
      <c r="B13" s="3"/>
      <c r="C13" s="3"/>
      <c r="D13" s="3"/>
      <c r="E13" s="3"/>
      <c r="F13" s="3"/>
      <c r="G13" s="4" t="s">
        <v>24</v>
      </c>
      <c r="H13" s="2" t="s">
        <v>41</v>
      </c>
      <c r="I13" s="15" t="s">
        <v>53</v>
      </c>
      <c r="J13" s="15" t="s">
        <v>53</v>
      </c>
      <c r="K13" s="15" t="s">
        <v>53</v>
      </c>
      <c r="L13" s="15" t="s">
        <v>60</v>
      </c>
      <c r="M13" s="15" t="s">
        <v>60</v>
      </c>
      <c r="N13" s="15" t="s">
        <v>53</v>
      </c>
      <c r="O13" s="15" t="s">
        <v>53</v>
      </c>
      <c r="P13" s="15" t="s">
        <v>53</v>
      </c>
      <c r="Q13" s="15" t="s">
        <v>60</v>
      </c>
      <c r="R13" s="2" t="s">
        <v>60</v>
      </c>
    </row>
    <row r="14" spans="1:17" s="2" customFormat="1" ht="12.75">
      <c r="A14" s="3"/>
      <c r="B14" s="7" t="s">
        <v>40</v>
      </c>
      <c r="C14" s="7" t="s">
        <v>41</v>
      </c>
      <c r="D14" s="7" t="s">
        <v>42</v>
      </c>
      <c r="E14" s="7" t="s">
        <v>43</v>
      </c>
      <c r="F14" s="3"/>
      <c r="G14" s="4" t="s">
        <v>25</v>
      </c>
      <c r="H14" s="2" t="s">
        <v>103</v>
      </c>
      <c r="I14" s="15"/>
      <c r="J14" s="15"/>
      <c r="K14" s="15"/>
      <c r="L14" s="15"/>
      <c r="M14" s="15"/>
      <c r="N14" s="15"/>
      <c r="O14" s="15"/>
      <c r="P14" s="15"/>
      <c r="Q14" s="15"/>
    </row>
    <row r="15" spans="1:17" s="2" customFormat="1" ht="12.75">
      <c r="A15" s="7" t="s">
        <v>34</v>
      </c>
      <c r="B15" s="10" t="s">
        <v>87</v>
      </c>
      <c r="C15" s="10" t="s">
        <v>88</v>
      </c>
      <c r="D15" s="10" t="s">
        <v>46</v>
      </c>
      <c r="E15" s="10" t="s">
        <v>104</v>
      </c>
      <c r="F15" s="3"/>
      <c r="G15" s="4" t="s">
        <v>26</v>
      </c>
      <c r="H15" s="2" t="s">
        <v>69</v>
      </c>
      <c r="I15" s="15"/>
      <c r="J15" s="15"/>
      <c r="K15" s="15"/>
      <c r="L15" s="15"/>
      <c r="M15" s="15"/>
      <c r="N15" s="15"/>
      <c r="O15" s="15"/>
      <c r="P15" s="15"/>
      <c r="Q15" s="15"/>
    </row>
    <row r="16" spans="1:17" s="2" customFormat="1" ht="12.75">
      <c r="A16" s="7" t="s">
        <v>35</v>
      </c>
      <c r="B16" s="10" t="s">
        <v>47</v>
      </c>
      <c r="C16" s="10" t="s">
        <v>85</v>
      </c>
      <c r="D16" s="10" t="s">
        <v>46</v>
      </c>
      <c r="E16" s="10" t="s">
        <v>105</v>
      </c>
      <c r="F16" s="3"/>
      <c r="G16" s="4" t="s">
        <v>27</v>
      </c>
      <c r="I16" s="15" t="s">
        <v>171</v>
      </c>
      <c r="J16" s="15" t="s">
        <v>163</v>
      </c>
      <c r="K16" s="15" t="s">
        <v>59</v>
      </c>
      <c r="L16" s="15"/>
      <c r="M16" s="15"/>
      <c r="N16" s="15" t="s">
        <v>89</v>
      </c>
      <c r="O16" s="15" t="s">
        <v>163</v>
      </c>
      <c r="P16" s="15" t="s">
        <v>64</v>
      </c>
      <c r="Q16" s="15"/>
    </row>
    <row r="17" spans="1:17" s="2" customFormat="1" ht="12.75">
      <c r="A17" s="7" t="s">
        <v>36</v>
      </c>
      <c r="B17" s="10" t="s">
        <v>48</v>
      </c>
      <c r="C17" s="10" t="s">
        <v>86</v>
      </c>
      <c r="D17" s="10" t="s">
        <v>46</v>
      </c>
      <c r="E17" s="10" t="s">
        <v>49</v>
      </c>
      <c r="F17" s="3"/>
      <c r="G17" s="4" t="s">
        <v>28</v>
      </c>
      <c r="I17" s="16" t="s">
        <v>54</v>
      </c>
      <c r="J17" s="16" t="s">
        <v>54</v>
      </c>
      <c r="K17" s="16" t="s">
        <v>54</v>
      </c>
      <c r="L17" s="16"/>
      <c r="M17" s="15"/>
      <c r="N17" s="16" t="s">
        <v>54</v>
      </c>
      <c r="O17" s="16" t="s">
        <v>54</v>
      </c>
      <c r="P17" s="16" t="s">
        <v>54</v>
      </c>
      <c r="Q17" s="16"/>
    </row>
    <row r="18" spans="1:17" s="2" customFormat="1" ht="12.75">
      <c r="A18" s="7" t="s">
        <v>37</v>
      </c>
      <c r="B18" s="10" t="s">
        <v>160</v>
      </c>
      <c r="C18" s="10" t="s">
        <v>161</v>
      </c>
      <c r="D18" s="10" t="s">
        <v>46</v>
      </c>
      <c r="E18" s="10" t="s">
        <v>162</v>
      </c>
      <c r="F18" s="3"/>
      <c r="G18" s="4" t="s">
        <v>29</v>
      </c>
      <c r="I18" s="16" t="s">
        <v>63</v>
      </c>
      <c r="J18" s="16" t="s">
        <v>55</v>
      </c>
      <c r="K18" s="16" t="s">
        <v>55</v>
      </c>
      <c r="L18" s="16"/>
      <c r="M18" s="15"/>
      <c r="N18" s="16" t="s">
        <v>63</v>
      </c>
      <c r="O18" s="16" t="s">
        <v>63</v>
      </c>
      <c r="P18" s="16" t="s">
        <v>63</v>
      </c>
      <c r="Q18" s="16"/>
    </row>
    <row r="19" spans="1:17" s="2" customFormat="1" ht="12.75">
      <c r="A19" s="7" t="s">
        <v>38</v>
      </c>
      <c r="B19" s="10" t="s">
        <v>150</v>
      </c>
      <c r="C19" s="10" t="s">
        <v>85</v>
      </c>
      <c r="D19" s="10" t="s">
        <v>46</v>
      </c>
      <c r="E19" s="10" t="s">
        <v>118</v>
      </c>
      <c r="F19" s="3"/>
      <c r="G19" s="4" t="s">
        <v>30</v>
      </c>
      <c r="I19" s="15" t="s">
        <v>56</v>
      </c>
      <c r="J19" s="15" t="s">
        <v>56</v>
      </c>
      <c r="K19" s="15" t="s">
        <v>56</v>
      </c>
      <c r="L19" s="15"/>
      <c r="M19" s="15"/>
      <c r="N19" s="15" t="s">
        <v>56</v>
      </c>
      <c r="O19" s="15" t="s">
        <v>56</v>
      </c>
      <c r="P19" s="15" t="s">
        <v>56</v>
      </c>
      <c r="Q19" s="15"/>
    </row>
    <row r="20" spans="1:17" s="2" customFormat="1" ht="12.75">
      <c r="A20" s="7" t="s">
        <v>39</v>
      </c>
      <c r="B20" s="10" t="s">
        <v>50</v>
      </c>
      <c r="C20" s="10" t="s">
        <v>51</v>
      </c>
      <c r="D20" s="10" t="s">
        <v>117</v>
      </c>
      <c r="E20" s="10" t="s">
        <v>145</v>
      </c>
      <c r="F20" s="3"/>
      <c r="G20" s="4" t="s">
        <v>31</v>
      </c>
      <c r="I20" s="15"/>
      <c r="J20" s="15"/>
      <c r="K20" s="15"/>
      <c r="L20" s="15"/>
      <c r="M20" s="15"/>
      <c r="N20" s="15"/>
      <c r="O20" s="15"/>
      <c r="P20" s="15"/>
      <c r="Q20" s="15"/>
    </row>
    <row r="21" spans="1:18" s="2" customFormat="1" ht="12.75">
      <c r="A21" s="3"/>
      <c r="B21" s="3"/>
      <c r="C21" s="3"/>
      <c r="D21" s="3"/>
      <c r="E21" s="3"/>
      <c r="F21" s="3"/>
      <c r="G21" s="4" t="s">
        <v>32</v>
      </c>
      <c r="H21" s="11"/>
      <c r="I21" s="16" t="s">
        <v>52</v>
      </c>
      <c r="J21" s="16" t="s">
        <v>52</v>
      </c>
      <c r="K21" s="16" t="s">
        <v>52</v>
      </c>
      <c r="L21" s="16"/>
      <c r="M21" s="16"/>
      <c r="N21" s="16" t="s">
        <v>52</v>
      </c>
      <c r="O21" s="16" t="s">
        <v>52</v>
      </c>
      <c r="P21" s="16" t="s">
        <v>52</v>
      </c>
      <c r="Q21" s="16"/>
      <c r="R21" s="11"/>
    </row>
    <row r="22" spans="1:17" s="1" customFormat="1" ht="12.75">
      <c r="A22" s="5" t="s">
        <v>15</v>
      </c>
      <c r="B22" s="4"/>
      <c r="C22" s="4"/>
      <c r="D22" s="4"/>
      <c r="E22" s="4"/>
      <c r="F22" s="4"/>
      <c r="I22" s="17"/>
      <c r="J22" s="17"/>
      <c r="K22" s="17"/>
      <c r="L22" s="17"/>
      <c r="M22" s="17"/>
      <c r="N22" s="17"/>
      <c r="O22" s="17"/>
      <c r="P22" s="17"/>
      <c r="Q22" s="17"/>
    </row>
    <row r="23" spans="1:17" s="1" customFormat="1" ht="12.75">
      <c r="A23" s="4" t="s">
        <v>16</v>
      </c>
      <c r="B23" s="4" t="s">
        <v>17</v>
      </c>
      <c r="C23" s="4" t="s">
        <v>18</v>
      </c>
      <c r="D23" s="4" t="s">
        <v>19</v>
      </c>
      <c r="E23" s="4" t="s">
        <v>20</v>
      </c>
      <c r="F23" s="4" t="s">
        <v>21</v>
      </c>
      <c r="G23" s="1" t="s">
        <v>80</v>
      </c>
      <c r="H23" s="1" t="s">
        <v>82</v>
      </c>
      <c r="I23" s="17" t="s">
        <v>81</v>
      </c>
      <c r="J23" s="17" t="s">
        <v>83</v>
      </c>
      <c r="K23" s="17" t="s">
        <v>83</v>
      </c>
      <c r="L23" s="17"/>
      <c r="M23" s="17" t="s">
        <v>84</v>
      </c>
      <c r="N23" s="17" t="s">
        <v>83</v>
      </c>
      <c r="O23" s="17" t="s">
        <v>83</v>
      </c>
      <c r="P23" s="17" t="s">
        <v>83</v>
      </c>
      <c r="Q23" s="17"/>
    </row>
    <row r="24" spans="1:18" ht="15">
      <c r="A24" s="2" t="s">
        <v>67</v>
      </c>
      <c r="B24" s="2" t="s">
        <v>94</v>
      </c>
      <c r="C24" s="2" t="s">
        <v>95</v>
      </c>
      <c r="D24" s="2" t="s">
        <v>96</v>
      </c>
      <c r="E24" s="11" t="s">
        <v>97</v>
      </c>
      <c r="F24" s="11" t="s">
        <v>52</v>
      </c>
      <c r="G24" s="1" t="s">
        <v>67</v>
      </c>
      <c r="H24" s="21" t="s">
        <v>156</v>
      </c>
      <c r="I24" s="21"/>
      <c r="J24" s="20"/>
      <c r="K24" s="20"/>
      <c r="L24" s="20"/>
      <c r="M24" s="20"/>
      <c r="N24" s="20"/>
      <c r="O24" s="20"/>
      <c r="P24" s="20"/>
      <c r="Q24" s="20"/>
      <c r="R24" s="56"/>
    </row>
    <row r="25" spans="1:20" ht="15">
      <c r="A25" s="2" t="s">
        <v>67</v>
      </c>
      <c r="B25" s="2" t="s">
        <v>98</v>
      </c>
      <c r="C25" s="2" t="s">
        <v>99</v>
      </c>
      <c r="D25" s="2" t="s">
        <v>100</v>
      </c>
      <c r="E25" s="11" t="s">
        <v>101</v>
      </c>
      <c r="F25" s="11" t="s">
        <v>102</v>
      </c>
      <c r="G25" s="1" t="s">
        <v>67</v>
      </c>
      <c r="H25" s="35" t="s">
        <v>179</v>
      </c>
      <c r="I25" s="35"/>
      <c r="J25" s="34"/>
      <c r="K25" s="34"/>
      <c r="L25" s="34"/>
      <c r="M25" s="34"/>
      <c r="N25" s="34"/>
      <c r="O25" s="34"/>
      <c r="P25" s="34"/>
      <c r="Q25" s="34"/>
      <c r="R25" s="57"/>
      <c r="S25" s="32"/>
      <c r="T25" s="32"/>
    </row>
    <row r="26" spans="1:20" ht="12.75">
      <c r="A26" s="2" t="s">
        <v>66</v>
      </c>
      <c r="G26" s="1" t="s">
        <v>66</v>
      </c>
      <c r="H26" s="30"/>
      <c r="I26" s="37"/>
      <c r="J26" s="36"/>
      <c r="K26" s="36"/>
      <c r="L26" s="36"/>
      <c r="M26" s="36"/>
      <c r="N26" s="36"/>
      <c r="O26" s="36"/>
      <c r="P26" s="36"/>
      <c r="Q26" s="36"/>
      <c r="R26" s="32"/>
      <c r="S26" s="32"/>
      <c r="T26" s="32"/>
    </row>
    <row r="27" spans="1:20" ht="12.75">
      <c r="A27" s="2" t="s">
        <v>66</v>
      </c>
      <c r="G27" s="1" t="s">
        <v>66</v>
      </c>
      <c r="H27" s="47"/>
      <c r="I27" s="86" t="s">
        <v>119</v>
      </c>
      <c r="J27" s="159" t="s">
        <v>116</v>
      </c>
      <c r="K27" s="160"/>
      <c r="L27" s="160"/>
      <c r="M27" s="161"/>
      <c r="N27" s="151" t="s">
        <v>115</v>
      </c>
      <c r="O27" s="152"/>
      <c r="P27" s="152"/>
      <c r="Q27" s="152"/>
      <c r="R27" s="152"/>
      <c r="S27" s="32"/>
      <c r="T27" s="32"/>
    </row>
    <row r="28" spans="1:20" ht="12.75">
      <c r="A28" s="2" t="s">
        <v>66</v>
      </c>
      <c r="G28" s="1" t="s">
        <v>66</v>
      </c>
      <c r="H28" s="48"/>
      <c r="I28" s="87" t="s">
        <v>120</v>
      </c>
      <c r="J28" s="38" t="s">
        <v>164</v>
      </c>
      <c r="K28" s="38" t="s">
        <v>72</v>
      </c>
      <c r="L28" s="157" t="s">
        <v>73</v>
      </c>
      <c r="M28" s="158"/>
      <c r="N28" s="63" t="s">
        <v>70</v>
      </c>
      <c r="O28" s="64" t="s">
        <v>164</v>
      </c>
      <c r="P28" s="64" t="s">
        <v>92</v>
      </c>
      <c r="Q28" s="153" t="s">
        <v>73</v>
      </c>
      <c r="R28" s="153"/>
      <c r="S28" s="32"/>
      <c r="T28" s="32"/>
    </row>
    <row r="29" spans="1:20" ht="12.75">
      <c r="A29" s="2" t="s">
        <v>75</v>
      </c>
      <c r="B29" s="2" t="s">
        <v>76</v>
      </c>
      <c r="G29" s="1" t="s">
        <v>75</v>
      </c>
      <c r="H29" s="49"/>
      <c r="I29" s="88" t="s">
        <v>71</v>
      </c>
      <c r="J29" s="46" t="s">
        <v>71</v>
      </c>
      <c r="K29" s="46" t="s">
        <v>71</v>
      </c>
      <c r="L29" s="46" t="s">
        <v>71</v>
      </c>
      <c r="M29" s="46" t="s">
        <v>157</v>
      </c>
      <c r="N29" s="65" t="s">
        <v>71</v>
      </c>
      <c r="O29" s="66" t="s">
        <v>71</v>
      </c>
      <c r="P29" s="66" t="s">
        <v>71</v>
      </c>
      <c r="Q29" s="67" t="s">
        <v>71</v>
      </c>
      <c r="R29" s="66" t="s">
        <v>157</v>
      </c>
      <c r="S29" s="32"/>
      <c r="T29" s="32"/>
    </row>
    <row r="30" spans="1:20" ht="12.75">
      <c r="A30" s="2" t="s">
        <v>66</v>
      </c>
      <c r="H30" s="48"/>
      <c r="I30" s="87"/>
      <c r="J30" s="38"/>
      <c r="K30" s="38"/>
      <c r="L30" s="38"/>
      <c r="M30" s="38"/>
      <c r="N30" s="63"/>
      <c r="O30" s="64"/>
      <c r="P30" s="64"/>
      <c r="Q30" s="68"/>
      <c r="R30" s="69"/>
      <c r="S30" s="32"/>
      <c r="T30" s="32"/>
    </row>
    <row r="31" spans="1:20" ht="12.75">
      <c r="A31" s="2" t="s">
        <v>74</v>
      </c>
      <c r="B31" s="11">
        <v>0.001</v>
      </c>
      <c r="G31" s="1" t="s">
        <v>74</v>
      </c>
      <c r="H31" s="50" t="s">
        <v>176</v>
      </c>
      <c r="I31" s="89"/>
      <c r="J31" s="36"/>
      <c r="K31" s="36"/>
      <c r="L31" s="36"/>
      <c r="M31" s="36"/>
      <c r="N31" s="70"/>
      <c r="O31" s="71"/>
      <c r="P31" s="71"/>
      <c r="Q31" s="68"/>
      <c r="R31" s="69"/>
      <c r="S31" s="32"/>
      <c r="T31" s="32"/>
    </row>
    <row r="32" spans="1:20" s="29" customFormat="1" ht="12.75">
      <c r="A32" s="26" t="s">
        <v>109</v>
      </c>
      <c r="B32" s="26"/>
      <c r="C32" s="26" t="s">
        <v>90</v>
      </c>
      <c r="D32" s="26" t="s">
        <v>68</v>
      </c>
      <c r="E32" s="27" t="s">
        <v>121</v>
      </c>
      <c r="F32" s="27" t="s">
        <v>52</v>
      </c>
      <c r="G32" s="28" t="s">
        <v>66</v>
      </c>
      <c r="H32" s="51" t="s">
        <v>107</v>
      </c>
      <c r="I32" s="90"/>
      <c r="J32" s="40"/>
      <c r="K32" s="40"/>
      <c r="L32" s="41">
        <f aca="true" t="shared" si="0" ref="L32:L38">ROUND(K32,0)-ROUND(J32,0)</f>
        <v>0</v>
      </c>
      <c r="M32" s="58">
        <f>IF(L32=0,0,(L32/J32))</f>
        <v>0</v>
      </c>
      <c r="N32" s="72"/>
      <c r="O32" s="73"/>
      <c r="P32" s="73"/>
      <c r="Q32" s="74">
        <f aca="true" t="shared" si="1" ref="Q32:Q38">ROUND(P32,0)-ROUND(O32,0)</f>
        <v>0</v>
      </c>
      <c r="R32" s="75">
        <f aca="true" t="shared" si="2" ref="R32:R38">IF(Q32=0,0,(Q32/O32))</f>
        <v>0</v>
      </c>
      <c r="S32" s="39"/>
      <c r="T32" s="39"/>
    </row>
    <row r="33" spans="1:20" s="29" customFormat="1" ht="12.75">
      <c r="A33" s="26" t="s">
        <v>109</v>
      </c>
      <c r="B33" s="26"/>
      <c r="C33" s="26" t="s">
        <v>126</v>
      </c>
      <c r="D33" s="26" t="s">
        <v>68</v>
      </c>
      <c r="E33" s="27" t="s">
        <v>127</v>
      </c>
      <c r="F33" s="27" t="s">
        <v>52</v>
      </c>
      <c r="G33" s="28" t="s">
        <v>66</v>
      </c>
      <c r="H33" s="51" t="s">
        <v>122</v>
      </c>
      <c r="I33" s="91"/>
      <c r="J33" s="41"/>
      <c r="K33" s="41"/>
      <c r="L33" s="41">
        <f t="shared" si="0"/>
        <v>0</v>
      </c>
      <c r="M33" s="58">
        <f aca="true" t="shared" si="3" ref="M33:M38">IF(L33=0,0,(L33/J33))</f>
        <v>0</v>
      </c>
      <c r="N33" s="76"/>
      <c r="O33" s="74"/>
      <c r="P33" s="74"/>
      <c r="Q33" s="74">
        <f t="shared" si="1"/>
        <v>0</v>
      </c>
      <c r="R33" s="75">
        <f t="shared" si="2"/>
        <v>0</v>
      </c>
      <c r="S33" s="39"/>
      <c r="T33" s="39"/>
    </row>
    <row r="34" spans="1:20" s="29" customFormat="1" ht="12.75">
      <c r="A34" s="26" t="s">
        <v>109</v>
      </c>
      <c r="B34" s="26"/>
      <c r="C34" s="26" t="s">
        <v>126</v>
      </c>
      <c r="D34" s="26" t="s">
        <v>68</v>
      </c>
      <c r="E34" s="27" t="s">
        <v>130</v>
      </c>
      <c r="F34" s="27" t="s">
        <v>52</v>
      </c>
      <c r="G34" s="28" t="s">
        <v>66</v>
      </c>
      <c r="H34" s="51" t="s">
        <v>123</v>
      </c>
      <c r="I34" s="91"/>
      <c r="J34" s="41"/>
      <c r="K34" s="41"/>
      <c r="L34" s="41">
        <f t="shared" si="0"/>
        <v>0</v>
      </c>
      <c r="M34" s="58">
        <f t="shared" si="3"/>
        <v>0</v>
      </c>
      <c r="N34" s="76"/>
      <c r="O34" s="74"/>
      <c r="P34" s="74"/>
      <c r="Q34" s="74">
        <f t="shared" si="1"/>
        <v>0</v>
      </c>
      <c r="R34" s="75">
        <f t="shared" si="2"/>
        <v>0</v>
      </c>
      <c r="S34" s="39"/>
      <c r="T34" s="39"/>
    </row>
    <row r="35" spans="1:18" ht="12.75">
      <c r="A35" s="2" t="s">
        <v>109</v>
      </c>
      <c r="C35" s="2" t="s">
        <v>126</v>
      </c>
      <c r="D35" s="2" t="s">
        <v>68</v>
      </c>
      <c r="E35" s="11" t="s">
        <v>132</v>
      </c>
      <c r="F35" s="11" t="s">
        <v>52</v>
      </c>
      <c r="H35" s="52" t="s">
        <v>124</v>
      </c>
      <c r="I35" s="89"/>
      <c r="L35" s="41">
        <f t="shared" si="0"/>
        <v>0</v>
      </c>
      <c r="M35" s="58">
        <f t="shared" si="3"/>
        <v>0</v>
      </c>
      <c r="N35" s="70"/>
      <c r="O35" s="71"/>
      <c r="P35" s="71"/>
      <c r="Q35" s="74">
        <f t="shared" si="1"/>
        <v>0</v>
      </c>
      <c r="R35" s="75">
        <f t="shared" si="2"/>
        <v>0</v>
      </c>
    </row>
    <row r="36" spans="1:20" s="29" customFormat="1" ht="12.75">
      <c r="A36" s="26" t="s">
        <v>109</v>
      </c>
      <c r="B36" s="26"/>
      <c r="C36" s="26" t="s">
        <v>166</v>
      </c>
      <c r="D36" s="27" t="s">
        <v>52</v>
      </c>
      <c r="E36" s="27" t="s">
        <v>167</v>
      </c>
      <c r="F36" s="27" t="s">
        <v>52</v>
      </c>
      <c r="G36" s="28" t="s">
        <v>66</v>
      </c>
      <c r="H36" s="51" t="s">
        <v>108</v>
      </c>
      <c r="I36" s="91"/>
      <c r="J36" s="41"/>
      <c r="K36" s="41"/>
      <c r="L36" s="41">
        <f t="shared" si="0"/>
        <v>0</v>
      </c>
      <c r="M36" s="58">
        <f t="shared" si="3"/>
        <v>0</v>
      </c>
      <c r="N36" s="76"/>
      <c r="O36" s="74"/>
      <c r="P36" s="74"/>
      <c r="Q36" s="74">
        <f t="shared" si="1"/>
        <v>0</v>
      </c>
      <c r="R36" s="75">
        <f t="shared" si="2"/>
        <v>0</v>
      </c>
      <c r="S36" s="39"/>
      <c r="T36" s="39"/>
    </row>
    <row r="37" spans="1:20" s="29" customFormat="1" ht="12.75">
      <c r="A37" s="26" t="s">
        <v>109</v>
      </c>
      <c r="B37" s="26"/>
      <c r="C37" s="26" t="s">
        <v>90</v>
      </c>
      <c r="D37" s="26" t="s">
        <v>68</v>
      </c>
      <c r="E37" s="27" t="s">
        <v>110</v>
      </c>
      <c r="F37" s="27" t="s">
        <v>52</v>
      </c>
      <c r="G37" s="28" t="s">
        <v>66</v>
      </c>
      <c r="H37" s="53" t="s">
        <v>125</v>
      </c>
      <c r="I37" s="92"/>
      <c r="J37" s="45"/>
      <c r="K37" s="45"/>
      <c r="L37" s="45">
        <f t="shared" si="0"/>
        <v>0</v>
      </c>
      <c r="M37" s="58">
        <f t="shared" si="3"/>
        <v>0</v>
      </c>
      <c r="N37" s="77"/>
      <c r="O37" s="78"/>
      <c r="P37" s="78"/>
      <c r="Q37" s="78">
        <f t="shared" si="1"/>
        <v>0</v>
      </c>
      <c r="R37" s="75">
        <f t="shared" si="2"/>
        <v>0</v>
      </c>
      <c r="S37" s="39"/>
      <c r="T37" s="39"/>
    </row>
    <row r="38" spans="1:20" s="24" customFormat="1" ht="12.75">
      <c r="A38" s="22" t="s">
        <v>66</v>
      </c>
      <c r="B38" s="22"/>
      <c r="C38" s="22"/>
      <c r="D38" s="22"/>
      <c r="E38" s="22"/>
      <c r="F38" s="22"/>
      <c r="G38" s="23" t="s">
        <v>66</v>
      </c>
      <c r="H38" s="50" t="s">
        <v>177</v>
      </c>
      <c r="I38" s="93">
        <f>SUM(I32:I37)</f>
        <v>0</v>
      </c>
      <c r="J38" s="42">
        <f>SUM(J32:J37)</f>
        <v>0</v>
      </c>
      <c r="K38" s="42">
        <f>SUM(K32:K37)</f>
        <v>0</v>
      </c>
      <c r="L38" s="42">
        <f t="shared" si="0"/>
        <v>0</v>
      </c>
      <c r="M38" s="59">
        <f t="shared" si="3"/>
        <v>0</v>
      </c>
      <c r="N38" s="79">
        <f>SUM(N32:N37)</f>
        <v>0</v>
      </c>
      <c r="O38" s="80">
        <f>SUM(O32:O37)</f>
        <v>0</v>
      </c>
      <c r="P38" s="80">
        <f>SUM(P32:P37)</f>
        <v>0</v>
      </c>
      <c r="Q38" s="80">
        <f t="shared" si="1"/>
        <v>0</v>
      </c>
      <c r="R38" s="81">
        <f t="shared" si="2"/>
        <v>0</v>
      </c>
      <c r="S38" s="43"/>
      <c r="T38" s="43"/>
    </row>
    <row r="39" spans="1:20" s="24" customFormat="1" ht="12.75">
      <c r="A39" s="22" t="s">
        <v>66</v>
      </c>
      <c r="B39" s="22"/>
      <c r="C39" s="22"/>
      <c r="D39" s="22"/>
      <c r="E39" s="22"/>
      <c r="F39" s="22"/>
      <c r="G39" s="23"/>
      <c r="H39" s="50"/>
      <c r="I39" s="93"/>
      <c r="J39" s="42"/>
      <c r="K39" s="42"/>
      <c r="L39" s="42"/>
      <c r="M39" s="60"/>
      <c r="N39" s="79"/>
      <c r="O39" s="80"/>
      <c r="P39" s="80"/>
      <c r="Q39" s="73"/>
      <c r="R39" s="82"/>
      <c r="S39" s="43"/>
      <c r="T39" s="43"/>
    </row>
    <row r="40" spans="1:20" ht="12.75">
      <c r="A40" s="2" t="s">
        <v>75</v>
      </c>
      <c r="B40" s="2" t="s">
        <v>93</v>
      </c>
      <c r="G40" s="1" t="s">
        <v>75</v>
      </c>
      <c r="H40" s="50" t="s">
        <v>78</v>
      </c>
      <c r="I40" s="91"/>
      <c r="J40" s="19"/>
      <c r="K40" s="19"/>
      <c r="L40" s="19"/>
      <c r="M40" s="61"/>
      <c r="N40" s="76"/>
      <c r="O40" s="74"/>
      <c r="P40" s="74"/>
      <c r="Q40" s="73"/>
      <c r="R40" s="75"/>
      <c r="S40" s="32"/>
      <c r="T40" s="32"/>
    </row>
    <row r="41" spans="1:20" s="29" customFormat="1" ht="12.75">
      <c r="A41" s="2" t="s">
        <v>109</v>
      </c>
      <c r="B41" s="11"/>
      <c r="C41" s="2" t="s">
        <v>90</v>
      </c>
      <c r="D41" s="2" t="s">
        <v>68</v>
      </c>
      <c r="E41" s="11" t="s">
        <v>138</v>
      </c>
      <c r="F41" s="11" t="s">
        <v>52</v>
      </c>
      <c r="G41" s="28" t="s">
        <v>66</v>
      </c>
      <c r="H41" s="51" t="s">
        <v>134</v>
      </c>
      <c r="I41" s="91"/>
      <c r="J41" s="41"/>
      <c r="K41" s="41"/>
      <c r="L41" s="41">
        <f aca="true" t="shared" si="4" ref="L41:L46">ROUND(J41,0)-ROUND(K41,0)</f>
        <v>0</v>
      </c>
      <c r="M41" s="58">
        <f aca="true" t="shared" si="5" ref="M41:M46">IF(L41=0,0,(L41/J41))</f>
        <v>0</v>
      </c>
      <c r="N41" s="76"/>
      <c r="O41" s="74"/>
      <c r="P41" s="74"/>
      <c r="Q41" s="74">
        <f aca="true" t="shared" si="6" ref="Q41:Q46">ROUND(O41,0)-ROUND(P41,0)</f>
        <v>0</v>
      </c>
      <c r="R41" s="75">
        <f aca="true" t="shared" si="7" ref="R41:R46">IF(Q41=0,0,(Q41/O41))</f>
        <v>0</v>
      </c>
      <c r="S41" s="39"/>
      <c r="T41" s="39"/>
    </row>
    <row r="42" spans="1:20" s="29" customFormat="1" ht="12.75">
      <c r="A42" s="2" t="s">
        <v>109</v>
      </c>
      <c r="B42" s="11"/>
      <c r="C42" s="2" t="s">
        <v>90</v>
      </c>
      <c r="D42" s="2" t="s">
        <v>68</v>
      </c>
      <c r="E42" s="11" t="s">
        <v>139</v>
      </c>
      <c r="F42" s="11" t="s">
        <v>52</v>
      </c>
      <c r="G42" s="28" t="s">
        <v>66</v>
      </c>
      <c r="H42" s="51" t="s">
        <v>135</v>
      </c>
      <c r="I42" s="91"/>
      <c r="J42" s="41"/>
      <c r="K42" s="41"/>
      <c r="L42" s="41">
        <f t="shared" si="4"/>
        <v>0</v>
      </c>
      <c r="M42" s="58">
        <f t="shared" si="5"/>
        <v>0</v>
      </c>
      <c r="N42" s="76"/>
      <c r="O42" s="74"/>
      <c r="P42" s="74"/>
      <c r="Q42" s="74">
        <f t="shared" si="6"/>
        <v>0</v>
      </c>
      <c r="R42" s="75">
        <f t="shared" si="7"/>
        <v>0</v>
      </c>
      <c r="S42" s="39"/>
      <c r="T42" s="39"/>
    </row>
    <row r="43" spans="1:20" s="29" customFormat="1" ht="12.75">
      <c r="A43" s="26" t="s">
        <v>109</v>
      </c>
      <c r="B43" s="26"/>
      <c r="C43" s="26" t="s">
        <v>90</v>
      </c>
      <c r="D43" s="26" t="s">
        <v>68</v>
      </c>
      <c r="E43" s="27" t="s">
        <v>113</v>
      </c>
      <c r="F43" s="27" t="s">
        <v>52</v>
      </c>
      <c r="G43" s="28" t="s">
        <v>66</v>
      </c>
      <c r="H43" s="51" t="s">
        <v>91</v>
      </c>
      <c r="I43" s="91"/>
      <c r="J43" s="41"/>
      <c r="K43" s="41"/>
      <c r="L43" s="41">
        <f t="shared" si="4"/>
        <v>0</v>
      </c>
      <c r="M43" s="58">
        <f t="shared" si="5"/>
        <v>0</v>
      </c>
      <c r="N43" s="76"/>
      <c r="O43" s="74"/>
      <c r="P43" s="74"/>
      <c r="Q43" s="74">
        <f t="shared" si="6"/>
        <v>0</v>
      </c>
      <c r="R43" s="75">
        <f t="shared" si="7"/>
        <v>0</v>
      </c>
      <c r="S43" s="39"/>
      <c r="T43" s="39"/>
    </row>
    <row r="44" spans="1:20" s="29" customFormat="1" ht="12.75">
      <c r="A44" s="26" t="s">
        <v>109</v>
      </c>
      <c r="B44" s="26"/>
      <c r="C44" s="26" t="s">
        <v>90</v>
      </c>
      <c r="D44" s="26" t="s">
        <v>68</v>
      </c>
      <c r="E44" s="27" t="s">
        <v>114</v>
      </c>
      <c r="F44" s="27" t="s">
        <v>52</v>
      </c>
      <c r="G44" s="28" t="s">
        <v>66</v>
      </c>
      <c r="H44" s="51" t="s">
        <v>112</v>
      </c>
      <c r="I44" s="91"/>
      <c r="J44" s="41"/>
      <c r="K44" s="41"/>
      <c r="L44" s="41">
        <f t="shared" si="4"/>
        <v>0</v>
      </c>
      <c r="M44" s="58">
        <f t="shared" si="5"/>
        <v>0</v>
      </c>
      <c r="N44" s="76"/>
      <c r="O44" s="74"/>
      <c r="P44" s="74"/>
      <c r="Q44" s="74">
        <f t="shared" si="6"/>
        <v>0</v>
      </c>
      <c r="R44" s="75">
        <f t="shared" si="7"/>
        <v>0</v>
      </c>
      <c r="S44" s="39"/>
      <c r="T44" s="39"/>
    </row>
    <row r="45" spans="1:20" s="29" customFormat="1" ht="12.75">
      <c r="A45" s="2" t="s">
        <v>109</v>
      </c>
      <c r="B45" s="11"/>
      <c r="C45" s="2" t="s">
        <v>90</v>
      </c>
      <c r="D45" s="2" t="s">
        <v>68</v>
      </c>
      <c r="E45" s="11" t="s">
        <v>140</v>
      </c>
      <c r="F45" s="11" t="s">
        <v>52</v>
      </c>
      <c r="G45" s="28" t="s">
        <v>66</v>
      </c>
      <c r="H45" s="53" t="s">
        <v>111</v>
      </c>
      <c r="I45" s="92"/>
      <c r="J45" s="45"/>
      <c r="K45" s="45"/>
      <c r="L45" s="45">
        <f t="shared" si="4"/>
        <v>0</v>
      </c>
      <c r="M45" s="58">
        <f t="shared" si="5"/>
        <v>0</v>
      </c>
      <c r="N45" s="77"/>
      <c r="O45" s="78"/>
      <c r="P45" s="78"/>
      <c r="Q45" s="78">
        <f t="shared" si="6"/>
        <v>0</v>
      </c>
      <c r="R45" s="75">
        <f t="shared" si="7"/>
        <v>0</v>
      </c>
      <c r="S45" s="39"/>
      <c r="T45" s="39"/>
    </row>
    <row r="46" spans="1:20" s="24" customFormat="1" ht="12.75">
      <c r="A46" s="22" t="s">
        <v>66</v>
      </c>
      <c r="B46" s="22"/>
      <c r="C46" s="22"/>
      <c r="D46" s="22"/>
      <c r="E46" s="25"/>
      <c r="F46" s="25"/>
      <c r="G46" s="23" t="s">
        <v>66</v>
      </c>
      <c r="H46" s="50" t="s">
        <v>79</v>
      </c>
      <c r="I46" s="93">
        <f>SUM(I41:I45)</f>
        <v>0</v>
      </c>
      <c r="J46" s="42">
        <f>SUM(J41:J45)</f>
        <v>0</v>
      </c>
      <c r="K46" s="42">
        <f>SUM(K41:K45)</f>
        <v>0</v>
      </c>
      <c r="L46" s="42">
        <f t="shared" si="4"/>
        <v>0</v>
      </c>
      <c r="M46" s="59">
        <f t="shared" si="5"/>
        <v>0</v>
      </c>
      <c r="N46" s="79">
        <f>SUM(N41:N45)</f>
        <v>0</v>
      </c>
      <c r="O46" s="80">
        <f>SUM(O41:O45)</f>
        <v>0</v>
      </c>
      <c r="P46" s="80">
        <f>SUM(P41:P45)</f>
        <v>0</v>
      </c>
      <c r="Q46" s="80">
        <f t="shared" si="6"/>
        <v>0</v>
      </c>
      <c r="R46" s="81">
        <f t="shared" si="7"/>
        <v>0</v>
      </c>
      <c r="S46" s="43"/>
      <c r="T46" s="43"/>
    </row>
    <row r="47" spans="1:20" ht="12.75" hidden="1">
      <c r="A47" s="2" t="s">
        <v>67</v>
      </c>
      <c r="B47" s="2" t="s">
        <v>106</v>
      </c>
      <c r="C47" s="2" t="s">
        <v>95</v>
      </c>
      <c r="D47" s="2" t="s">
        <v>96</v>
      </c>
      <c r="E47" s="11" t="s">
        <v>97</v>
      </c>
      <c r="F47" s="11" t="s">
        <v>52</v>
      </c>
      <c r="G47" s="1" t="s">
        <v>66</v>
      </c>
      <c r="H47" s="48"/>
      <c r="I47" s="91"/>
      <c r="J47" s="19"/>
      <c r="K47" s="19"/>
      <c r="L47" s="19">
        <f>K47-J47</f>
        <v>0</v>
      </c>
      <c r="M47" s="61"/>
      <c r="N47" s="76"/>
      <c r="O47" s="74"/>
      <c r="P47" s="74"/>
      <c r="Q47" s="73">
        <f>P47-N47</f>
        <v>0</v>
      </c>
      <c r="R47" s="75"/>
      <c r="S47" s="32"/>
      <c r="T47" s="32"/>
    </row>
    <row r="48" spans="1:20" ht="12.75">
      <c r="A48" s="2" t="s">
        <v>75</v>
      </c>
      <c r="B48" s="2" t="s">
        <v>76</v>
      </c>
      <c r="E48" s="11"/>
      <c r="F48" s="11"/>
      <c r="H48" s="48"/>
      <c r="I48" s="91"/>
      <c r="J48" s="19"/>
      <c r="K48" s="19"/>
      <c r="L48" s="19"/>
      <c r="M48" s="61"/>
      <c r="N48" s="76"/>
      <c r="O48" s="74"/>
      <c r="P48" s="74"/>
      <c r="Q48" s="73"/>
      <c r="R48" s="75"/>
      <c r="S48" s="32"/>
      <c r="T48" s="32"/>
    </row>
    <row r="49" spans="1:20" ht="6.75" customHeight="1">
      <c r="A49" s="2" t="s">
        <v>66</v>
      </c>
      <c r="E49" s="11"/>
      <c r="F49" s="11"/>
      <c r="H49" s="47"/>
      <c r="I49" s="95"/>
      <c r="J49" s="96"/>
      <c r="K49" s="96"/>
      <c r="L49" s="96"/>
      <c r="M49" s="97"/>
      <c r="N49" s="98"/>
      <c r="O49" s="99"/>
      <c r="P49" s="99"/>
      <c r="Q49" s="100"/>
      <c r="R49" s="101"/>
      <c r="S49" s="32"/>
      <c r="T49" s="32"/>
    </row>
    <row r="50" spans="1:20" ht="12.75">
      <c r="A50" s="2" t="s">
        <v>66</v>
      </c>
      <c r="E50" s="11"/>
      <c r="F50" s="11"/>
      <c r="H50" s="102" t="s">
        <v>165</v>
      </c>
      <c r="I50" s="103">
        <f>I38-I46</f>
        <v>0</v>
      </c>
      <c r="J50" s="104">
        <f aca="true" t="shared" si="8" ref="J50:P50">J38-J46</f>
        <v>0</v>
      </c>
      <c r="K50" s="104">
        <f t="shared" si="8"/>
        <v>0</v>
      </c>
      <c r="L50" s="104">
        <f>ROUND(K50,0)-ROUND(J50,0)</f>
        <v>0</v>
      </c>
      <c r="M50" s="105">
        <f>IF(L50=0,0,(L50/J50))</f>
        <v>0</v>
      </c>
      <c r="N50" s="106">
        <f t="shared" si="8"/>
        <v>0</v>
      </c>
      <c r="O50" s="107">
        <f t="shared" si="8"/>
        <v>0</v>
      </c>
      <c r="P50" s="107">
        <f t="shared" si="8"/>
        <v>0</v>
      </c>
      <c r="Q50" s="107">
        <f>ROUND(P50,0)-ROUND(O50,0)</f>
        <v>0</v>
      </c>
      <c r="R50" s="108">
        <f>IF(Q50=0,0,(Q50/O50))</f>
        <v>0</v>
      </c>
      <c r="S50" s="32"/>
      <c r="T50" s="32"/>
    </row>
    <row r="51" spans="1:20" ht="12.75">
      <c r="A51" s="2" t="s">
        <v>66</v>
      </c>
      <c r="E51" s="11"/>
      <c r="F51" s="11"/>
      <c r="H51" s="48"/>
      <c r="I51" s="91"/>
      <c r="J51" s="19"/>
      <c r="K51" s="19"/>
      <c r="L51" s="19"/>
      <c r="M51" s="61"/>
      <c r="N51" s="76"/>
      <c r="O51" s="74"/>
      <c r="P51" s="74"/>
      <c r="Q51" s="73"/>
      <c r="R51" s="75"/>
      <c r="S51" s="32"/>
      <c r="T51" s="32"/>
    </row>
    <row r="52" spans="1:20" ht="12.75">
      <c r="A52" s="2" t="s">
        <v>109</v>
      </c>
      <c r="C52" s="2" t="s">
        <v>126</v>
      </c>
      <c r="D52" s="2" t="s">
        <v>68</v>
      </c>
      <c r="E52" s="11" t="s">
        <v>142</v>
      </c>
      <c r="F52" s="11" t="s">
        <v>52</v>
      </c>
      <c r="H52" s="48" t="s">
        <v>141</v>
      </c>
      <c r="I52" s="91"/>
      <c r="J52" s="19"/>
      <c r="K52" s="19"/>
      <c r="L52" s="19">
        <f>ROUND(K52,0)-ROUND(J52,0)</f>
        <v>0</v>
      </c>
      <c r="M52" s="61">
        <f>IF(L52=0,0,(L52/J52))</f>
        <v>0</v>
      </c>
      <c r="N52" s="76"/>
      <c r="O52" s="74"/>
      <c r="P52" s="74"/>
      <c r="Q52" s="74">
        <f>ROUND(P52,0)-ROUND(O52,0)</f>
        <v>0</v>
      </c>
      <c r="R52" s="75">
        <f>IF(Q52=0,0,(Q52/O52))</f>
        <v>0</v>
      </c>
      <c r="S52" s="32"/>
      <c r="T52" s="32"/>
    </row>
    <row r="53" spans="1:20" ht="12.75">
      <c r="A53" s="2" t="s">
        <v>109</v>
      </c>
      <c r="C53" s="2" t="s">
        <v>126</v>
      </c>
      <c r="D53" s="2" t="s">
        <v>68</v>
      </c>
      <c r="E53" s="11" t="s">
        <v>169</v>
      </c>
      <c r="F53" s="11" t="s">
        <v>52</v>
      </c>
      <c r="H53" s="48" t="s">
        <v>168</v>
      </c>
      <c r="I53" s="91"/>
      <c r="J53" s="19"/>
      <c r="K53" s="19"/>
      <c r="L53" s="19">
        <f>ROUND(K53,0)-ROUND(J53,0)</f>
        <v>0</v>
      </c>
      <c r="M53" s="61">
        <f>IF(L53=0,0,(L53/J53))</f>
        <v>0</v>
      </c>
      <c r="N53" s="76"/>
      <c r="O53" s="74"/>
      <c r="P53" s="74"/>
      <c r="Q53" s="74">
        <f>ROUND(P53,0)-ROUND(O53,0)</f>
        <v>0</v>
      </c>
      <c r="R53" s="75">
        <f>IF(Q53=0,0,(Q53/O53))</f>
        <v>0</v>
      </c>
      <c r="S53" s="32"/>
      <c r="T53" s="32"/>
    </row>
    <row r="54" spans="1:20" ht="12.75">
      <c r="A54" s="2" t="s">
        <v>109</v>
      </c>
      <c r="C54" s="2" t="s">
        <v>90</v>
      </c>
      <c r="D54" s="2" t="s">
        <v>68</v>
      </c>
      <c r="E54" s="11" t="s">
        <v>143</v>
      </c>
      <c r="F54" s="11" t="s">
        <v>52</v>
      </c>
      <c r="H54" s="48" t="s">
        <v>170</v>
      </c>
      <c r="I54" s="91"/>
      <c r="J54" s="19"/>
      <c r="K54" s="19"/>
      <c r="L54" s="19">
        <f>ROUND(K54,0)-ROUND(J54,0)</f>
        <v>0</v>
      </c>
      <c r="M54" s="61">
        <f>IF(L54=0,0,(L54/J54))</f>
        <v>0</v>
      </c>
      <c r="N54" s="76"/>
      <c r="O54" s="74"/>
      <c r="P54" s="74"/>
      <c r="Q54" s="74">
        <f>ROUND(P54,0)-ROUND(O54,0)</f>
        <v>0</v>
      </c>
      <c r="R54" s="75">
        <f>IF(Q54=0,0,(Q54/O54))</f>
        <v>0</v>
      </c>
      <c r="S54" s="32"/>
      <c r="T54" s="32"/>
    </row>
    <row r="55" spans="1:20" ht="26.25">
      <c r="A55" s="2" t="s">
        <v>109</v>
      </c>
      <c r="C55" s="2" t="s">
        <v>90</v>
      </c>
      <c r="D55" s="2" t="s">
        <v>146</v>
      </c>
      <c r="E55" s="11" t="s">
        <v>148</v>
      </c>
      <c r="F55" s="11" t="s">
        <v>52</v>
      </c>
      <c r="G55" s="1" t="s">
        <v>66</v>
      </c>
      <c r="H55" s="54" t="s">
        <v>147</v>
      </c>
      <c r="I55" s="91"/>
      <c r="J55" s="19"/>
      <c r="K55" s="19"/>
      <c r="L55" s="19">
        <f>ROUND(K55,0)-ROUND(J55,0)</f>
        <v>0</v>
      </c>
      <c r="M55" s="61">
        <f>IF(L55=0,0,(L55/J55))</f>
        <v>0</v>
      </c>
      <c r="N55" s="76"/>
      <c r="O55" s="74"/>
      <c r="P55" s="74"/>
      <c r="Q55" s="74">
        <f>ROUND(P55,0)-ROUND(O55,0)</f>
        <v>0</v>
      </c>
      <c r="R55" s="75">
        <f>IF(Q55=0,0,(Q55/O55))</f>
        <v>0</v>
      </c>
      <c r="S55" s="32"/>
      <c r="T55" s="32"/>
    </row>
    <row r="56" spans="1:20" ht="12.75">
      <c r="A56" s="2" t="s">
        <v>66</v>
      </c>
      <c r="E56" s="11"/>
      <c r="F56" s="11"/>
      <c r="H56" s="54"/>
      <c r="I56" s="91"/>
      <c r="J56" s="19"/>
      <c r="K56" s="19"/>
      <c r="L56" s="19"/>
      <c r="M56" s="61"/>
      <c r="N56" s="76"/>
      <c r="O56" s="74"/>
      <c r="P56" s="74"/>
      <c r="Q56" s="73"/>
      <c r="R56" s="75"/>
      <c r="S56" s="32"/>
      <c r="T56" s="32"/>
    </row>
    <row r="57" spans="1:20" s="24" customFormat="1" ht="25.5" customHeight="1">
      <c r="A57" s="2" t="s">
        <v>66</v>
      </c>
      <c r="B57" s="22"/>
      <c r="C57" s="22"/>
      <c r="D57" s="22"/>
      <c r="E57" s="25"/>
      <c r="F57" s="25"/>
      <c r="G57" s="23"/>
      <c r="H57" s="55" t="s">
        <v>178</v>
      </c>
      <c r="I57" s="94">
        <f>SUM(I50:I56)</f>
        <v>0</v>
      </c>
      <c r="J57" s="33">
        <f>SUM(J50:J56)</f>
        <v>0</v>
      </c>
      <c r="K57" s="33">
        <f>SUM(K50:K56)</f>
        <v>0</v>
      </c>
      <c r="L57" s="33">
        <f>ROUND(K57,0)-ROUND(J57,0)</f>
        <v>0</v>
      </c>
      <c r="M57" s="62">
        <f>IF(L57=0,0,(L57/J57))</f>
        <v>0</v>
      </c>
      <c r="N57" s="83">
        <f>SUM(N50:N56)</f>
        <v>0</v>
      </c>
      <c r="O57" s="84">
        <f>SUM(O50:O56)</f>
        <v>0</v>
      </c>
      <c r="P57" s="84">
        <f>SUM(P50:P56)</f>
        <v>0</v>
      </c>
      <c r="Q57" s="84">
        <f>ROUND(P57,0)-ROUND(O57,0)</f>
        <v>0</v>
      </c>
      <c r="R57" s="85">
        <f>IF(Q57=0,0,(Q57/O57))</f>
        <v>0</v>
      </c>
      <c r="S57" s="43"/>
      <c r="T57" s="43"/>
    </row>
    <row r="58" spans="1:20" ht="12.75">
      <c r="A58" s="2" t="s">
        <v>66</v>
      </c>
      <c r="G58" s="1" t="s">
        <v>66</v>
      </c>
      <c r="H58" s="30"/>
      <c r="I58" s="31"/>
      <c r="J58" s="30"/>
      <c r="K58" s="30"/>
      <c r="L58" s="30"/>
      <c r="M58" s="30"/>
      <c r="N58" s="30"/>
      <c r="O58" s="31"/>
      <c r="P58" s="31"/>
      <c r="Q58" s="31"/>
      <c r="R58" s="31"/>
      <c r="S58" s="32"/>
      <c r="T58" s="32"/>
    </row>
    <row r="59" spans="8:20" ht="12.75">
      <c r="H59" s="44"/>
      <c r="I59" s="19"/>
      <c r="J59" s="19"/>
      <c r="K59" s="19"/>
      <c r="L59" s="19"/>
      <c r="M59" s="19"/>
      <c r="N59" s="19"/>
      <c r="O59" s="19"/>
      <c r="P59" s="19"/>
      <c r="Q59" s="19"/>
      <c r="R59" s="32"/>
      <c r="S59" s="32"/>
      <c r="T59" s="32"/>
    </row>
    <row r="60" spans="8:20" ht="12.75">
      <c r="H60" s="44"/>
      <c r="I60" s="19"/>
      <c r="J60" s="19"/>
      <c r="K60" s="19"/>
      <c r="L60" s="19"/>
      <c r="M60" s="19"/>
      <c r="N60" s="19"/>
      <c r="O60" s="19"/>
      <c r="P60" s="19"/>
      <c r="Q60" s="19"/>
      <c r="R60" s="32"/>
      <c r="S60" s="32"/>
      <c r="T60" s="32"/>
    </row>
    <row r="61" spans="8:20" ht="12.75">
      <c r="H61" s="44"/>
      <c r="I61" s="19"/>
      <c r="J61" s="19"/>
      <c r="K61" s="19"/>
      <c r="L61" s="19"/>
      <c r="M61" s="19"/>
      <c r="N61" s="19"/>
      <c r="O61" s="19"/>
      <c r="P61" s="19"/>
      <c r="Q61" s="19"/>
      <c r="R61" s="32"/>
      <c r="S61" s="32"/>
      <c r="T61" s="32"/>
    </row>
    <row r="62" spans="8:20" ht="12.75">
      <c r="H62" s="30"/>
      <c r="I62" s="36"/>
      <c r="J62" s="36"/>
      <c r="K62" s="36"/>
      <c r="L62" s="36"/>
      <c r="M62" s="36"/>
      <c r="N62" s="36"/>
      <c r="O62" s="36"/>
      <c r="P62" s="36"/>
      <c r="Q62" s="36"/>
      <c r="R62" s="32"/>
      <c r="S62" s="32"/>
      <c r="T62" s="32"/>
    </row>
    <row r="63" spans="8:20" ht="12.75">
      <c r="H63" s="30"/>
      <c r="I63" s="36"/>
      <c r="J63" s="36"/>
      <c r="K63" s="36"/>
      <c r="L63" s="36"/>
      <c r="M63" s="36"/>
      <c r="N63" s="36"/>
      <c r="O63" s="36"/>
      <c r="P63" s="36"/>
      <c r="Q63" s="36"/>
      <c r="R63" s="32"/>
      <c r="S63" s="32"/>
      <c r="T63" s="32"/>
    </row>
    <row r="64" ht="12.75">
      <c r="H64" s="12"/>
    </row>
    <row r="65" ht="12.75">
      <c r="H65" s="12"/>
    </row>
    <row r="66" ht="12.75">
      <c r="H66" s="12"/>
    </row>
    <row r="67" ht="12.75">
      <c r="H67" s="12"/>
    </row>
    <row r="68" ht="12.75">
      <c r="H68" s="12"/>
    </row>
    <row r="69" ht="12.75">
      <c r="H69" s="12"/>
    </row>
    <row r="70" ht="12.75">
      <c r="H70" s="12"/>
    </row>
    <row r="71" ht="12.75">
      <c r="H71" s="12"/>
    </row>
    <row r="72" ht="12.75">
      <c r="H72" s="12"/>
    </row>
    <row r="73" ht="12.75">
      <c r="H73" s="12"/>
    </row>
    <row r="74" ht="12.75">
      <c r="H74" s="12"/>
    </row>
    <row r="75" ht="12.75">
      <c r="H75" s="12"/>
    </row>
    <row r="76" ht="12.75">
      <c r="H76" s="12"/>
    </row>
    <row r="77" ht="12.75">
      <c r="H77" s="12"/>
    </row>
    <row r="78" ht="12.75">
      <c r="H78" s="12"/>
    </row>
    <row r="79" ht="12.75">
      <c r="H79" s="12"/>
    </row>
    <row r="80" ht="12.75">
      <c r="H80" s="12"/>
    </row>
    <row r="81" ht="12.75">
      <c r="H81" s="12"/>
    </row>
    <row r="82" ht="12.75">
      <c r="H82" s="12"/>
    </row>
    <row r="83" ht="12.75">
      <c r="H83" s="12"/>
    </row>
    <row r="84" ht="12.75">
      <c r="H84" s="12"/>
    </row>
    <row r="85" ht="12.75">
      <c r="H85" s="12"/>
    </row>
    <row r="86" ht="12.75">
      <c r="H86" s="12"/>
    </row>
    <row r="87" ht="12.75">
      <c r="H87" s="12"/>
    </row>
    <row r="88" ht="12.75">
      <c r="H88" s="12"/>
    </row>
    <row r="89" ht="12.75">
      <c r="H89" s="12"/>
    </row>
    <row r="90" ht="12.75">
      <c r="H90" s="12"/>
    </row>
    <row r="91" ht="12.75">
      <c r="H91" s="12"/>
    </row>
    <row r="92" ht="12.75">
      <c r="H92" s="12"/>
    </row>
    <row r="93" ht="12.75">
      <c r="H93" s="12"/>
    </row>
    <row r="94" ht="12.75">
      <c r="H94" s="12"/>
    </row>
    <row r="95" ht="12.75">
      <c r="H95" s="12"/>
    </row>
    <row r="96" ht="12.75">
      <c r="H96" s="12"/>
    </row>
    <row r="97" ht="12.75">
      <c r="H97" s="12"/>
    </row>
    <row r="98" ht="12.75">
      <c r="H98" s="12"/>
    </row>
    <row r="99" ht="12.75">
      <c r="H99" s="12"/>
    </row>
    <row r="100" ht="12.75">
      <c r="H100" s="12"/>
    </row>
    <row r="101" ht="12.75">
      <c r="H101" s="12"/>
    </row>
    <row r="102" ht="12.75">
      <c r="H102" s="12"/>
    </row>
    <row r="103" ht="12.75">
      <c r="H103" s="12"/>
    </row>
    <row r="104" ht="12.75">
      <c r="H104" s="12"/>
    </row>
    <row r="105" ht="12.75">
      <c r="H105" s="12"/>
    </row>
    <row r="106" ht="12.75">
      <c r="H106" s="12"/>
    </row>
    <row r="107" ht="12.75">
      <c r="H107" s="12"/>
    </row>
    <row r="108" ht="12.75">
      <c r="H108" s="12"/>
    </row>
    <row r="109" ht="12.75">
      <c r="H109" s="12"/>
    </row>
    <row r="110" ht="12.75">
      <c r="H110" s="12"/>
    </row>
    <row r="111" ht="12.75">
      <c r="H111" s="12"/>
    </row>
    <row r="112" ht="12.75">
      <c r="H112" s="12"/>
    </row>
    <row r="113" ht="12.75">
      <c r="H113" s="12"/>
    </row>
    <row r="114" ht="12.75">
      <c r="H114" s="12"/>
    </row>
    <row r="115" ht="12.75">
      <c r="H115" s="12"/>
    </row>
    <row r="116" ht="12.75">
      <c r="H116" s="12"/>
    </row>
    <row r="117" ht="12.75">
      <c r="H117" s="12"/>
    </row>
    <row r="118" ht="12.75">
      <c r="H118" s="12"/>
    </row>
    <row r="119" ht="12.75">
      <c r="H119" s="12"/>
    </row>
    <row r="120" ht="12.75">
      <c r="H120" s="12"/>
    </row>
    <row r="121" ht="12.75">
      <c r="H121" s="12"/>
    </row>
    <row r="122" ht="12.75">
      <c r="H122" s="12"/>
    </row>
    <row r="123" ht="12.75">
      <c r="H123" s="12"/>
    </row>
    <row r="124" ht="12.75">
      <c r="H124" s="12"/>
    </row>
    <row r="125" ht="12.75">
      <c r="H125" s="12"/>
    </row>
    <row r="126" ht="12.75">
      <c r="H126" s="12"/>
    </row>
    <row r="127" ht="12.75">
      <c r="H127" s="12"/>
    </row>
    <row r="128" ht="12.75">
      <c r="H128" s="12"/>
    </row>
    <row r="129" ht="12.75">
      <c r="H129" s="12"/>
    </row>
    <row r="130" ht="12.75">
      <c r="H130" s="12"/>
    </row>
    <row r="131" ht="12.75">
      <c r="H131" s="12"/>
    </row>
    <row r="132" ht="12.75">
      <c r="H132" s="12"/>
    </row>
    <row r="133" ht="12.75">
      <c r="H133" s="12"/>
    </row>
    <row r="134" ht="12.75">
      <c r="H134" s="12"/>
    </row>
    <row r="135" ht="12.75">
      <c r="H135" s="12"/>
    </row>
    <row r="136" ht="12.75">
      <c r="H136" s="12"/>
    </row>
    <row r="137" ht="12.75">
      <c r="H137" s="12"/>
    </row>
    <row r="138" ht="12.75">
      <c r="H138" s="12"/>
    </row>
    <row r="139" ht="12.75">
      <c r="H139" s="12"/>
    </row>
    <row r="140" ht="12.75">
      <c r="H140" s="12"/>
    </row>
    <row r="141" ht="12.75">
      <c r="H141" s="12"/>
    </row>
    <row r="142" ht="12.75">
      <c r="H142" s="12"/>
    </row>
    <row r="143" ht="12.75">
      <c r="H143" s="12"/>
    </row>
    <row r="144" ht="12.75">
      <c r="H144" s="12"/>
    </row>
    <row r="145" ht="12.75">
      <c r="H145" s="12"/>
    </row>
    <row r="146" ht="12.75">
      <c r="H146" s="12"/>
    </row>
    <row r="147" ht="12.75">
      <c r="H147" s="12"/>
    </row>
    <row r="148" ht="12.75">
      <c r="H148" s="12"/>
    </row>
    <row r="149" ht="12.75">
      <c r="H149" s="12"/>
    </row>
    <row r="150" ht="12.75">
      <c r="H150" s="12"/>
    </row>
    <row r="151" ht="12.75">
      <c r="H151" s="12"/>
    </row>
    <row r="152" ht="12.75">
      <c r="H152" s="12"/>
    </row>
    <row r="153" ht="12.75">
      <c r="H153" s="12"/>
    </row>
    <row r="154" ht="12.75">
      <c r="H154" s="12"/>
    </row>
    <row r="155" ht="12.75">
      <c r="H155" s="12"/>
    </row>
    <row r="156" ht="12.75">
      <c r="H156" s="12"/>
    </row>
    <row r="157" ht="12.75">
      <c r="H157" s="12"/>
    </row>
    <row r="158" ht="12.75">
      <c r="H158" s="12"/>
    </row>
    <row r="159" ht="12.75">
      <c r="H159" s="12"/>
    </row>
    <row r="160" ht="12.75">
      <c r="H160" s="12"/>
    </row>
    <row r="161" ht="12.75">
      <c r="H161" s="12"/>
    </row>
    <row r="162" ht="12.75">
      <c r="H162" s="12"/>
    </row>
    <row r="163" ht="12.75">
      <c r="H163" s="12"/>
    </row>
    <row r="164" ht="12.75">
      <c r="H164" s="12"/>
    </row>
    <row r="165" ht="12.75">
      <c r="H165" s="12"/>
    </row>
    <row r="166" ht="12.75">
      <c r="H166" s="12"/>
    </row>
    <row r="167" ht="12.75">
      <c r="H167" s="12"/>
    </row>
    <row r="168" ht="12.75">
      <c r="H168" s="12"/>
    </row>
    <row r="169" ht="12.75">
      <c r="H169" s="12"/>
    </row>
    <row r="170" ht="12.75">
      <c r="H170" s="12"/>
    </row>
    <row r="171" ht="12.75">
      <c r="H171" s="12"/>
    </row>
    <row r="172" ht="12.75">
      <c r="H172" s="12"/>
    </row>
    <row r="173" ht="12.75">
      <c r="H173" s="12"/>
    </row>
    <row r="174" ht="12.75">
      <c r="H174" s="12"/>
    </row>
    <row r="175" ht="12.75">
      <c r="H175" s="12"/>
    </row>
    <row r="176" ht="12.75">
      <c r="H176" s="12"/>
    </row>
    <row r="177" ht="12.75">
      <c r="H177" s="12"/>
    </row>
    <row r="178" ht="12.75">
      <c r="H178" s="12"/>
    </row>
    <row r="179" ht="12.75">
      <c r="H179" s="12"/>
    </row>
    <row r="180" ht="12.75">
      <c r="H180" s="12"/>
    </row>
    <row r="181" ht="12.75">
      <c r="H181" s="12"/>
    </row>
    <row r="182" ht="12.75">
      <c r="H182" s="12"/>
    </row>
    <row r="183" ht="12.75">
      <c r="H183" s="12"/>
    </row>
    <row r="184" ht="12.75">
      <c r="H184" s="12"/>
    </row>
    <row r="185" ht="12.75">
      <c r="H185" s="12"/>
    </row>
    <row r="186" ht="12.75">
      <c r="H186" s="12"/>
    </row>
    <row r="187" ht="12.75">
      <c r="H187" s="12"/>
    </row>
    <row r="188" ht="12.75">
      <c r="H188" s="12"/>
    </row>
    <row r="189" ht="12.75">
      <c r="H189" s="12"/>
    </row>
    <row r="190" ht="12.75">
      <c r="H190" s="12"/>
    </row>
    <row r="191" ht="12.75">
      <c r="H191" s="12"/>
    </row>
    <row r="192" ht="12.75">
      <c r="H192" s="12"/>
    </row>
    <row r="193" ht="12.75">
      <c r="H193" s="12"/>
    </row>
    <row r="194" ht="12.75">
      <c r="H194" s="12"/>
    </row>
    <row r="195" ht="12.75">
      <c r="H195" s="12"/>
    </row>
    <row r="196" ht="12.75">
      <c r="H196" s="12"/>
    </row>
    <row r="197" ht="12.75">
      <c r="H197" s="12"/>
    </row>
    <row r="198" ht="12.75">
      <c r="H198" s="12"/>
    </row>
    <row r="199" ht="12.75">
      <c r="H199" s="12"/>
    </row>
    <row r="200" ht="12.75">
      <c r="H200" s="12"/>
    </row>
    <row r="201" ht="12.75">
      <c r="H201" s="12"/>
    </row>
    <row r="202" ht="12.75">
      <c r="H202" s="12"/>
    </row>
    <row r="203" ht="12.75">
      <c r="H203" s="12"/>
    </row>
    <row r="204" ht="12.75">
      <c r="H204" s="12"/>
    </row>
    <row r="205" ht="12.75">
      <c r="H205" s="12"/>
    </row>
    <row r="206" ht="12.75">
      <c r="H206" s="12"/>
    </row>
    <row r="207" ht="12.75">
      <c r="H207" s="12"/>
    </row>
    <row r="208" ht="12.75">
      <c r="H208" s="12"/>
    </row>
    <row r="209" ht="12.75">
      <c r="H209" s="12"/>
    </row>
    <row r="210" ht="12.75">
      <c r="H210" s="12"/>
    </row>
    <row r="211" ht="12.75">
      <c r="H211" s="12"/>
    </row>
    <row r="212" ht="12.75">
      <c r="H212" s="12"/>
    </row>
    <row r="213" ht="12.75">
      <c r="H213" s="12"/>
    </row>
    <row r="214" ht="12.75">
      <c r="H214" s="12"/>
    </row>
    <row r="215" ht="12.75">
      <c r="H215" s="12"/>
    </row>
    <row r="216" ht="12.75">
      <c r="H216" s="12"/>
    </row>
    <row r="217" ht="12.75">
      <c r="H217" s="12"/>
    </row>
    <row r="218" ht="12.75">
      <c r="H218" s="12"/>
    </row>
    <row r="219" ht="12.75">
      <c r="H219" s="12"/>
    </row>
    <row r="220" ht="12.75">
      <c r="H220" s="12"/>
    </row>
    <row r="221" ht="12.75">
      <c r="H221" s="12"/>
    </row>
    <row r="222" ht="12.75">
      <c r="H222" s="12"/>
    </row>
    <row r="223" ht="12.75">
      <c r="H223" s="12"/>
    </row>
    <row r="224" ht="12.75">
      <c r="H224" s="12"/>
    </row>
    <row r="225" ht="12.75">
      <c r="H225" s="12"/>
    </row>
    <row r="226" ht="12.75">
      <c r="H226" s="12"/>
    </row>
    <row r="227" ht="12.75">
      <c r="H227" s="12"/>
    </row>
    <row r="228" ht="12.75">
      <c r="H228" s="12"/>
    </row>
    <row r="229" ht="12.75">
      <c r="H229" s="12"/>
    </row>
    <row r="230" ht="12.75">
      <c r="H230" s="12"/>
    </row>
    <row r="231" ht="12.75">
      <c r="H231" s="12"/>
    </row>
    <row r="232" ht="12.75">
      <c r="H232" s="12"/>
    </row>
    <row r="233" ht="12.75">
      <c r="H233" s="12"/>
    </row>
    <row r="234" ht="12.75">
      <c r="H234" s="12"/>
    </row>
    <row r="235" ht="12.75">
      <c r="H235" s="12"/>
    </row>
    <row r="236" ht="12.75">
      <c r="H236" s="12"/>
    </row>
    <row r="237" ht="12.75">
      <c r="H237" s="12"/>
    </row>
    <row r="238" ht="12.75">
      <c r="H238" s="12"/>
    </row>
    <row r="239" ht="12.75">
      <c r="H239" s="12"/>
    </row>
    <row r="240" ht="12.75">
      <c r="H240" s="12"/>
    </row>
    <row r="241" ht="12.75">
      <c r="H241" s="12"/>
    </row>
    <row r="242" ht="12.75">
      <c r="H242" s="12"/>
    </row>
    <row r="243" ht="12.75">
      <c r="H243" s="12"/>
    </row>
    <row r="244" ht="12.75">
      <c r="H244" s="12"/>
    </row>
    <row r="245" ht="12.75">
      <c r="H245" s="12"/>
    </row>
    <row r="246" ht="12.75">
      <c r="H246" s="12"/>
    </row>
    <row r="247" ht="12.75">
      <c r="H247" s="12"/>
    </row>
    <row r="248" ht="12.75">
      <c r="H248" s="12"/>
    </row>
    <row r="249" ht="12.75">
      <c r="H249" s="12"/>
    </row>
    <row r="250" ht="12.75">
      <c r="H250" s="12"/>
    </row>
    <row r="251" ht="12.75">
      <c r="H251" s="12"/>
    </row>
    <row r="252" ht="12.75">
      <c r="H252" s="12"/>
    </row>
    <row r="253" ht="12.75">
      <c r="H253" s="12"/>
    </row>
    <row r="254" ht="12.75">
      <c r="H254" s="12"/>
    </row>
    <row r="255" ht="12.75">
      <c r="H255" s="12"/>
    </row>
    <row r="256" ht="12.75">
      <c r="H256" s="12"/>
    </row>
    <row r="257" ht="12.75">
      <c r="H257" s="12"/>
    </row>
    <row r="258" ht="12.75">
      <c r="H258" s="12"/>
    </row>
    <row r="259" ht="12.75">
      <c r="H259" s="12"/>
    </row>
    <row r="260" ht="12.75">
      <c r="H260" s="12"/>
    </row>
    <row r="261" ht="12.75">
      <c r="H261" s="12"/>
    </row>
    <row r="262" ht="12.75">
      <c r="H262" s="12"/>
    </row>
    <row r="263" ht="12.75">
      <c r="H263" s="12"/>
    </row>
    <row r="264" ht="12.75">
      <c r="H264" s="12"/>
    </row>
    <row r="265" ht="12.75">
      <c r="H265" s="12"/>
    </row>
    <row r="266" ht="12.75">
      <c r="H266" s="12"/>
    </row>
    <row r="267" ht="12.75">
      <c r="H267" s="12"/>
    </row>
    <row r="268" ht="12.75">
      <c r="H268" s="12"/>
    </row>
    <row r="269" ht="12.75">
      <c r="H269" s="12"/>
    </row>
    <row r="270" ht="12.75">
      <c r="H270" s="12"/>
    </row>
    <row r="271" ht="12.75">
      <c r="H271" s="12"/>
    </row>
    <row r="272" ht="12.75">
      <c r="H272" s="12"/>
    </row>
    <row r="273" ht="12.75">
      <c r="H273" s="12"/>
    </row>
    <row r="274" ht="12.75">
      <c r="H274" s="12"/>
    </row>
    <row r="275" ht="12.75">
      <c r="H275" s="12"/>
    </row>
    <row r="276" ht="12.75">
      <c r="H276" s="12"/>
    </row>
    <row r="277" ht="12.75">
      <c r="H277" s="12"/>
    </row>
    <row r="278" ht="12.75">
      <c r="H278" s="12"/>
    </row>
    <row r="279" ht="12.75">
      <c r="H279" s="12"/>
    </row>
    <row r="280" ht="12.75">
      <c r="H280" s="12"/>
    </row>
    <row r="281" ht="12.75">
      <c r="H281" s="12"/>
    </row>
    <row r="282" ht="12.75">
      <c r="H282" s="12"/>
    </row>
    <row r="283" ht="12.75">
      <c r="H283" s="12"/>
    </row>
    <row r="284" ht="12.75">
      <c r="H284" s="12"/>
    </row>
    <row r="285" ht="12.75">
      <c r="H285" s="12"/>
    </row>
    <row r="286" ht="12.75">
      <c r="H286" s="12"/>
    </row>
    <row r="287" ht="12.75">
      <c r="H287" s="12"/>
    </row>
    <row r="288" ht="12.75">
      <c r="H288" s="12"/>
    </row>
    <row r="289" ht="12.75">
      <c r="H289" s="12"/>
    </row>
    <row r="290" ht="12.75">
      <c r="H290" s="12"/>
    </row>
    <row r="291" ht="12.75">
      <c r="H291" s="12"/>
    </row>
    <row r="292" ht="12.75">
      <c r="H292" s="12"/>
    </row>
    <row r="293" ht="12.75">
      <c r="H293" s="12"/>
    </row>
    <row r="294" ht="12.75">
      <c r="H294" s="12"/>
    </row>
  </sheetData>
  <sheetProtection/>
  <mergeCells count="4">
    <mergeCell ref="Q28:R28"/>
    <mergeCell ref="L28:M28"/>
    <mergeCell ref="J27:M27"/>
    <mergeCell ref="N27:R27"/>
  </mergeCells>
  <printOptions/>
  <pageMargins left="0.43" right="0.34" top="0.3" bottom="0.28" header="0.18" footer="0.17"/>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N272"/>
  <sheetViews>
    <sheetView showGridLines="0" zoomScalePageLayoutView="0" workbookViewId="0" topLeftCell="B2">
      <selection activeCell="B8" sqref="B8"/>
    </sheetView>
  </sheetViews>
  <sheetFormatPr defaultColWidth="9.140625" defaultRowHeight="12.75" outlineLevelCol="1"/>
  <cols>
    <col min="1" max="1" width="18.8515625" style="1" hidden="1" customWidth="1"/>
    <col min="2" max="2" width="50.7109375" style="0" customWidth="1"/>
    <col min="3" max="7" width="10.7109375" style="18" customWidth="1"/>
    <col min="8" max="8" width="10.7109375" style="18" hidden="1" customWidth="1" outlineLevel="1"/>
    <col min="9" max="9" width="10.7109375" style="18" customWidth="1" collapsed="1"/>
    <col min="10" max="11" width="10.7109375" style="18" customWidth="1"/>
    <col min="12" max="12" width="10.7109375" style="0" customWidth="1"/>
  </cols>
  <sheetData>
    <row r="1" spans="1:11" s="1" customFormat="1" ht="12.75" hidden="1">
      <c r="A1" s="1" t="s">
        <v>80</v>
      </c>
      <c r="B1" s="1" t="s">
        <v>82</v>
      </c>
      <c r="C1" s="17" t="s">
        <v>81</v>
      </c>
      <c r="D1" s="17" t="s">
        <v>83</v>
      </c>
      <c r="E1" s="17" t="s">
        <v>83</v>
      </c>
      <c r="F1" s="17"/>
      <c r="G1" s="17" t="s">
        <v>84</v>
      </c>
      <c r="H1" s="17" t="s">
        <v>83</v>
      </c>
      <c r="I1" s="17" t="s">
        <v>83</v>
      </c>
      <c r="J1" s="17" t="s">
        <v>83</v>
      </c>
      <c r="K1" s="17"/>
    </row>
    <row r="2" spans="2:12" ht="15.75">
      <c r="B2" s="21" t="s">
        <v>156</v>
      </c>
      <c r="C2" s="21"/>
      <c r="D2" s="20"/>
      <c r="E2" s="20"/>
      <c r="F2" s="20"/>
      <c r="G2" s="20"/>
      <c r="H2" s="20"/>
      <c r="I2" s="20"/>
      <c r="J2" s="20"/>
      <c r="K2" s="20"/>
      <c r="L2" s="56"/>
    </row>
    <row r="3" spans="2:14" ht="15.75">
      <c r="B3" s="35" t="s">
        <v>179</v>
      </c>
      <c r="C3" s="35"/>
      <c r="D3" s="34"/>
      <c r="E3" s="34"/>
      <c r="F3" s="34"/>
      <c r="G3" s="34"/>
      <c r="H3" s="34"/>
      <c r="I3" s="34"/>
      <c r="J3" s="34"/>
      <c r="K3" s="34"/>
      <c r="L3" s="57"/>
      <c r="M3" s="32"/>
      <c r="N3" s="32"/>
    </row>
    <row r="4" spans="2:14" ht="12.75">
      <c r="B4" s="30"/>
      <c r="C4" s="37"/>
      <c r="D4" s="36"/>
      <c r="E4" s="36"/>
      <c r="F4" s="36"/>
      <c r="G4" s="36"/>
      <c r="H4" s="36"/>
      <c r="I4" s="36"/>
      <c r="J4" s="36"/>
      <c r="K4" s="36"/>
      <c r="L4" s="32"/>
      <c r="M4" s="32"/>
      <c r="N4" s="32"/>
    </row>
    <row r="5" spans="2:14" ht="12.75">
      <c r="B5" s="47"/>
      <c r="C5" s="86" t="s">
        <v>119</v>
      </c>
      <c r="D5" s="159" t="s">
        <v>116</v>
      </c>
      <c r="E5" s="160"/>
      <c r="F5" s="160"/>
      <c r="G5" s="161"/>
      <c r="H5" s="151" t="s">
        <v>115</v>
      </c>
      <c r="I5" s="152"/>
      <c r="J5" s="152"/>
      <c r="K5" s="152"/>
      <c r="L5" s="152"/>
      <c r="M5" s="32"/>
      <c r="N5" s="32"/>
    </row>
    <row r="6" spans="2:14" ht="12.75">
      <c r="B6" s="48"/>
      <c r="C6" s="87" t="s">
        <v>120</v>
      </c>
      <c r="D6" s="38" t="s">
        <v>164</v>
      </c>
      <c r="E6" s="38" t="s">
        <v>72</v>
      </c>
      <c r="F6" s="157" t="s">
        <v>73</v>
      </c>
      <c r="G6" s="158"/>
      <c r="H6" s="63" t="s">
        <v>70</v>
      </c>
      <c r="I6" s="64" t="s">
        <v>164</v>
      </c>
      <c r="J6" s="64" t="s">
        <v>92</v>
      </c>
      <c r="K6" s="153" t="s">
        <v>73</v>
      </c>
      <c r="L6" s="153"/>
      <c r="M6" s="32"/>
      <c r="N6" s="32"/>
    </row>
    <row r="7" spans="2:14" ht="12.75">
      <c r="B7" s="49"/>
      <c r="C7" s="88" t="s">
        <v>71</v>
      </c>
      <c r="D7" s="46" t="s">
        <v>71</v>
      </c>
      <c r="E7" s="46" t="s">
        <v>71</v>
      </c>
      <c r="F7" s="46" t="s">
        <v>71</v>
      </c>
      <c r="G7" s="46" t="s">
        <v>157</v>
      </c>
      <c r="H7" s="65" t="s">
        <v>71</v>
      </c>
      <c r="I7" s="66" t="s">
        <v>71</v>
      </c>
      <c r="J7" s="66" t="s">
        <v>71</v>
      </c>
      <c r="K7" s="67" t="s">
        <v>71</v>
      </c>
      <c r="L7" s="66" t="s">
        <v>157</v>
      </c>
      <c r="M7" s="32"/>
      <c r="N7" s="32"/>
    </row>
    <row r="8" spans="2:14" ht="12.75">
      <c r="B8" s="48"/>
      <c r="C8" s="87"/>
      <c r="D8" s="38"/>
      <c r="E8" s="38"/>
      <c r="F8" s="38"/>
      <c r="G8" s="38"/>
      <c r="H8" s="63"/>
      <c r="I8" s="64"/>
      <c r="J8" s="64"/>
      <c r="K8" s="68"/>
      <c r="L8" s="69"/>
      <c r="M8" s="32"/>
      <c r="N8" s="32"/>
    </row>
    <row r="9" spans="2:14" ht="12.75">
      <c r="B9" s="50" t="s">
        <v>176</v>
      </c>
      <c r="C9" s="89"/>
      <c r="D9" s="36"/>
      <c r="E9" s="36"/>
      <c r="F9" s="36"/>
      <c r="G9" s="36"/>
      <c r="H9" s="70"/>
      <c r="I9" s="71"/>
      <c r="J9" s="71"/>
      <c r="K9" s="68"/>
      <c r="L9" s="69"/>
      <c r="M9" s="32"/>
      <c r="N9" s="32"/>
    </row>
    <row r="10" spans="1:14" s="29" customFormat="1" ht="12.75">
      <c r="A10" s="28" t="s">
        <v>0</v>
      </c>
      <c r="B10" s="51" t="s">
        <v>107</v>
      </c>
      <c r="C10" s="90">
        <v>27633.01143</v>
      </c>
      <c r="D10" s="40">
        <v>29113.19179</v>
      </c>
      <c r="E10" s="40">
        <v>29242.865149999998</v>
      </c>
      <c r="F10" s="41">
        <f aca="true" t="shared" si="0" ref="F10:F16">ROUND(E10,0)-ROUND(D10,0)</f>
        <v>130</v>
      </c>
      <c r="G10" s="58">
        <f>IF(F10=0,0,(F10/D10))</f>
        <v>0.004465329701316133</v>
      </c>
      <c r="H10" s="72">
        <v>29113.19179</v>
      </c>
      <c r="I10" s="73">
        <v>29113.19179</v>
      </c>
      <c r="J10" s="73">
        <v>29244.16875</v>
      </c>
      <c r="K10" s="74">
        <f aca="true" t="shared" si="1" ref="K10:K16">ROUND(J10,0)-ROUND(I10,0)</f>
        <v>131</v>
      </c>
      <c r="L10" s="75">
        <f aca="true" t="shared" si="2" ref="L10:L16">IF(K10=0,0,(K10/I10))</f>
        <v>0.004499678391326257</v>
      </c>
      <c r="M10" s="39"/>
      <c r="N10" s="39"/>
    </row>
    <row r="11" spans="1:14" s="29" customFormat="1" ht="12.75">
      <c r="A11" s="28" t="s">
        <v>128</v>
      </c>
      <c r="B11" s="51" t="s">
        <v>122</v>
      </c>
      <c r="C11" s="91">
        <v>11822.25819</v>
      </c>
      <c r="D11" s="41">
        <v>2900.301</v>
      </c>
      <c r="E11" s="41">
        <v>3020.5798000000004</v>
      </c>
      <c r="F11" s="41">
        <f t="shared" si="0"/>
        <v>121</v>
      </c>
      <c r="G11" s="58">
        <f aca="true" t="shared" si="3" ref="G11:G16">IF(F11=0,0,(F11/D11))</f>
        <v>0.04171980770271776</v>
      </c>
      <c r="H11" s="76">
        <v>8701.291000000001</v>
      </c>
      <c r="I11" s="74">
        <v>5894.333070000001</v>
      </c>
      <c r="J11" s="74">
        <v>6089.8422900000005</v>
      </c>
      <c r="K11" s="74">
        <f t="shared" si="1"/>
        <v>196</v>
      </c>
      <c r="L11" s="75">
        <f t="shared" si="2"/>
        <v>0.033252277683045825</v>
      </c>
      <c r="M11" s="39"/>
      <c r="N11" s="39"/>
    </row>
    <row r="12" spans="1:14" s="29" customFormat="1" ht="12.75">
      <c r="A12" s="28" t="s">
        <v>129</v>
      </c>
      <c r="B12" s="51" t="s">
        <v>123</v>
      </c>
      <c r="C12" s="91">
        <v>1596.0608599999998</v>
      </c>
      <c r="D12" s="41">
        <v>596.139</v>
      </c>
      <c r="E12" s="41">
        <v>706.63485</v>
      </c>
      <c r="F12" s="41">
        <f t="shared" si="0"/>
        <v>111</v>
      </c>
      <c r="G12" s="58">
        <f t="shared" si="3"/>
        <v>0.1861981853225506</v>
      </c>
      <c r="H12" s="76">
        <v>1654.395</v>
      </c>
      <c r="I12" s="74">
        <v>1654.395</v>
      </c>
      <c r="J12" s="74">
        <v>1738.759</v>
      </c>
      <c r="K12" s="74">
        <f t="shared" si="1"/>
        <v>85</v>
      </c>
      <c r="L12" s="75">
        <f t="shared" si="2"/>
        <v>0.05137829841120168</v>
      </c>
      <c r="M12" s="39"/>
      <c r="N12" s="39"/>
    </row>
    <row r="13" spans="1:12" ht="12.75">
      <c r="A13" s="1" t="s">
        <v>133</v>
      </c>
      <c r="B13" s="52" t="s">
        <v>124</v>
      </c>
      <c r="C13" s="89">
        <v>602.07222</v>
      </c>
      <c r="D13" s="18">
        <v>283.873</v>
      </c>
      <c r="E13" s="18">
        <v>268.5926</v>
      </c>
      <c r="F13" s="41">
        <f t="shared" si="0"/>
        <v>-15</v>
      </c>
      <c r="G13" s="58">
        <f t="shared" si="3"/>
        <v>-0.052840530800745404</v>
      </c>
      <c r="H13" s="70">
        <v>600.1</v>
      </c>
      <c r="I13" s="71">
        <v>600.1</v>
      </c>
      <c r="J13" s="71">
        <v>582.5</v>
      </c>
      <c r="K13" s="74">
        <f t="shared" si="1"/>
        <v>-17</v>
      </c>
      <c r="L13" s="75">
        <f t="shared" si="2"/>
        <v>-0.028328611898016998</v>
      </c>
    </row>
    <row r="14" spans="1:14" s="29" customFormat="1" ht="12.75">
      <c r="A14" s="28" t="s">
        <v>1</v>
      </c>
      <c r="B14" s="51" t="s">
        <v>108</v>
      </c>
      <c r="C14" s="91">
        <v>1254.6902000000002</v>
      </c>
      <c r="D14" s="41">
        <v>468.526</v>
      </c>
      <c r="E14" s="41">
        <v>417.44902</v>
      </c>
      <c r="F14" s="41">
        <f t="shared" si="0"/>
        <v>-52</v>
      </c>
      <c r="G14" s="58">
        <f t="shared" si="3"/>
        <v>-0.11098637002002024</v>
      </c>
      <c r="H14" s="76">
        <v>1025.0448000000001</v>
      </c>
      <c r="I14" s="74">
        <v>1025.0448000000001</v>
      </c>
      <c r="J14" s="74">
        <v>1062.04256</v>
      </c>
      <c r="K14" s="74">
        <f t="shared" si="1"/>
        <v>37</v>
      </c>
      <c r="L14" s="75">
        <f t="shared" si="2"/>
        <v>0.036095983317021844</v>
      </c>
      <c r="M14" s="39"/>
      <c r="N14" s="39"/>
    </row>
    <row r="15" spans="1:14" s="29" customFormat="1" ht="12.75">
      <c r="A15" s="28" t="s">
        <v>131</v>
      </c>
      <c r="B15" s="53" t="s">
        <v>125</v>
      </c>
      <c r="C15" s="92">
        <v>468.51178</v>
      </c>
      <c r="D15" s="45">
        <v>96.44800000000001</v>
      </c>
      <c r="E15" s="45">
        <v>77.53671</v>
      </c>
      <c r="F15" s="45">
        <f t="shared" si="0"/>
        <v>-18</v>
      </c>
      <c r="G15" s="58">
        <f t="shared" si="3"/>
        <v>-0.18662906436629062</v>
      </c>
      <c r="H15" s="77">
        <v>396.584</v>
      </c>
      <c r="I15" s="78">
        <v>396.584</v>
      </c>
      <c r="J15" s="78">
        <v>396.584</v>
      </c>
      <c r="K15" s="78">
        <f t="shared" si="1"/>
        <v>0</v>
      </c>
      <c r="L15" s="75">
        <f t="shared" si="2"/>
        <v>0</v>
      </c>
      <c r="M15" s="39"/>
      <c r="N15" s="39"/>
    </row>
    <row r="16" spans="1:14" s="24" customFormat="1" ht="12.75">
      <c r="A16" s="23"/>
      <c r="B16" s="50" t="s">
        <v>177</v>
      </c>
      <c r="C16" s="93">
        <f>SUM(C10:C15)</f>
        <v>43376.60468</v>
      </c>
      <c r="D16" s="42">
        <f>SUM(D10:D15)</f>
        <v>33458.478789999994</v>
      </c>
      <c r="E16" s="42">
        <f>SUM(E10:E15)</f>
        <v>33733.65813</v>
      </c>
      <c r="F16" s="42">
        <f t="shared" si="0"/>
        <v>276</v>
      </c>
      <c r="G16" s="59">
        <f t="shared" si="3"/>
        <v>0.008249030140679629</v>
      </c>
      <c r="H16" s="79">
        <f>SUM(H10:H15)</f>
        <v>41490.60659</v>
      </c>
      <c r="I16" s="80">
        <f>SUM(I10:I15)</f>
        <v>38683.648660000006</v>
      </c>
      <c r="J16" s="80">
        <f>SUM(J10:J15)</f>
        <v>39113.8966</v>
      </c>
      <c r="K16" s="80">
        <f t="shared" si="1"/>
        <v>430</v>
      </c>
      <c r="L16" s="112">
        <f t="shared" si="2"/>
        <v>0.011115807709334105</v>
      </c>
      <c r="M16" s="43"/>
      <c r="N16" s="43"/>
    </row>
    <row r="17" spans="1:14" s="24" customFormat="1" ht="12.75">
      <c r="A17" s="23"/>
      <c r="B17" s="50"/>
      <c r="C17" s="93"/>
      <c r="D17" s="42"/>
      <c r="E17" s="42"/>
      <c r="F17" s="42"/>
      <c r="G17" s="60"/>
      <c r="H17" s="79"/>
      <c r="I17" s="80"/>
      <c r="J17" s="80"/>
      <c r="K17" s="73"/>
      <c r="L17" s="82"/>
      <c r="M17" s="43"/>
      <c r="N17" s="43"/>
    </row>
    <row r="18" spans="2:14" ht="12.75">
      <c r="B18" s="50" t="s">
        <v>78</v>
      </c>
      <c r="C18" s="91"/>
      <c r="D18" s="19"/>
      <c r="E18" s="19"/>
      <c r="F18" s="19"/>
      <c r="G18" s="61"/>
      <c r="H18" s="76"/>
      <c r="I18" s="74"/>
      <c r="J18" s="74"/>
      <c r="K18" s="73"/>
      <c r="L18" s="75"/>
      <c r="M18" s="32"/>
      <c r="N18" s="32"/>
    </row>
    <row r="19" spans="1:14" s="29" customFormat="1" ht="12.75">
      <c r="A19" s="28" t="s">
        <v>136</v>
      </c>
      <c r="B19" s="51" t="s">
        <v>134</v>
      </c>
      <c r="C19" s="91">
        <v>17094.38543</v>
      </c>
      <c r="D19" s="41">
        <v>7105.862909999999</v>
      </c>
      <c r="E19" s="41">
        <v>6906.06058</v>
      </c>
      <c r="F19" s="41">
        <f aca="true" t="shared" si="4" ref="F19:F24">ROUND(D19,0)-ROUND(E19,0)</f>
        <v>200</v>
      </c>
      <c r="G19" s="58">
        <f aca="true" t="shared" si="5" ref="G19:G24">IF(F19=0,0,(F19/D19))</f>
        <v>0.028145772376011124</v>
      </c>
      <c r="H19" s="76">
        <v>17735.061149999998</v>
      </c>
      <c r="I19" s="74">
        <v>17917.34198</v>
      </c>
      <c r="J19" s="74">
        <v>17719.76971</v>
      </c>
      <c r="K19" s="74">
        <f aca="true" t="shared" si="6" ref="K19:K24">ROUND(I19,0)-ROUND(J19,0)</f>
        <v>197</v>
      </c>
      <c r="L19" s="75">
        <f aca="true" t="shared" si="7" ref="L19:L24">IF(K19=0,0,(K19/I19))</f>
        <v>0.010994934417164034</v>
      </c>
      <c r="M19" s="39"/>
      <c r="N19" s="39"/>
    </row>
    <row r="20" spans="1:14" s="29" customFormat="1" ht="12.75">
      <c r="A20" s="28" t="s">
        <v>137</v>
      </c>
      <c r="B20" s="51" t="s">
        <v>135</v>
      </c>
      <c r="C20" s="91">
        <v>15428.33008</v>
      </c>
      <c r="D20" s="41">
        <v>5569.770169999999</v>
      </c>
      <c r="E20" s="41">
        <v>5403.28433</v>
      </c>
      <c r="F20" s="41">
        <f t="shared" si="4"/>
        <v>167</v>
      </c>
      <c r="G20" s="58">
        <f t="shared" si="5"/>
        <v>0.02998328385244665</v>
      </c>
      <c r="H20" s="76">
        <v>14292.42474</v>
      </c>
      <c r="I20" s="74">
        <v>14873.126159999996</v>
      </c>
      <c r="J20" s="74">
        <v>15176.473210000002</v>
      </c>
      <c r="K20" s="74">
        <f t="shared" si="6"/>
        <v>-303</v>
      </c>
      <c r="L20" s="75">
        <f t="shared" si="7"/>
        <v>-0.02037231424923246</v>
      </c>
      <c r="M20" s="39"/>
      <c r="N20" s="39"/>
    </row>
    <row r="21" spans="1:14" s="29" customFormat="1" ht="12.75">
      <c r="A21" s="28" t="s">
        <v>2</v>
      </c>
      <c r="B21" s="51" t="s">
        <v>91</v>
      </c>
      <c r="C21" s="91">
        <v>7708.3259800000005</v>
      </c>
      <c r="D21" s="41">
        <v>3581.1608000000006</v>
      </c>
      <c r="E21" s="41">
        <v>3581.1640999999995</v>
      </c>
      <c r="F21" s="41">
        <f t="shared" si="4"/>
        <v>0</v>
      </c>
      <c r="G21" s="58">
        <f t="shared" si="5"/>
        <v>0</v>
      </c>
      <c r="H21" s="76">
        <v>8594.794</v>
      </c>
      <c r="I21" s="74">
        <v>8594.794</v>
      </c>
      <c r="J21" s="74">
        <v>8594.794</v>
      </c>
      <c r="K21" s="74">
        <f t="shared" si="6"/>
        <v>0</v>
      </c>
      <c r="L21" s="75">
        <f t="shared" si="7"/>
        <v>0</v>
      </c>
      <c r="M21" s="39"/>
      <c r="N21" s="39"/>
    </row>
    <row r="22" spans="1:14" s="29" customFormat="1" ht="12.75">
      <c r="A22" s="28" t="s">
        <v>4</v>
      </c>
      <c r="B22" s="51" t="s">
        <v>112</v>
      </c>
      <c r="C22" s="91">
        <v>776.9170300000001</v>
      </c>
      <c r="D22" s="41">
        <v>335.2454</v>
      </c>
      <c r="E22" s="41">
        <v>335.2454</v>
      </c>
      <c r="F22" s="41">
        <f t="shared" si="4"/>
        <v>0</v>
      </c>
      <c r="G22" s="58">
        <f t="shared" si="5"/>
        <v>0</v>
      </c>
      <c r="H22" s="76">
        <v>863.814</v>
      </c>
      <c r="I22" s="74">
        <v>863.814</v>
      </c>
      <c r="J22" s="74">
        <v>863.814</v>
      </c>
      <c r="K22" s="74">
        <f t="shared" si="6"/>
        <v>0</v>
      </c>
      <c r="L22" s="75">
        <f t="shared" si="7"/>
        <v>0</v>
      </c>
      <c r="M22" s="39"/>
      <c r="N22" s="39"/>
    </row>
    <row r="23" spans="1:14" s="29" customFormat="1" ht="12.75">
      <c r="A23" s="28" t="s">
        <v>3</v>
      </c>
      <c r="B23" s="53" t="s">
        <v>111</v>
      </c>
      <c r="C23" s="92">
        <v>792.91974</v>
      </c>
      <c r="D23" s="45">
        <v>276.82064999999994</v>
      </c>
      <c r="E23" s="45">
        <v>224.08461000000003</v>
      </c>
      <c r="F23" s="45">
        <f t="shared" si="4"/>
        <v>53</v>
      </c>
      <c r="G23" s="58">
        <f t="shared" si="5"/>
        <v>0.1914597050472933</v>
      </c>
      <c r="H23" s="77">
        <v>781.96353</v>
      </c>
      <c r="I23" s="78">
        <v>781.96353</v>
      </c>
      <c r="J23" s="78">
        <v>757.37573</v>
      </c>
      <c r="K23" s="78">
        <f t="shared" si="6"/>
        <v>25</v>
      </c>
      <c r="L23" s="75">
        <f t="shared" si="7"/>
        <v>0.0319708004796592</v>
      </c>
      <c r="M23" s="39"/>
      <c r="N23" s="39"/>
    </row>
    <row r="24" spans="1:14" s="24" customFormat="1" ht="12.75">
      <c r="A24" s="23"/>
      <c r="B24" s="50" t="s">
        <v>79</v>
      </c>
      <c r="C24" s="93">
        <f>SUM(C19:C23)</f>
        <v>41800.87825999999</v>
      </c>
      <c r="D24" s="42">
        <f>SUM(D19:D23)</f>
        <v>16868.85993</v>
      </c>
      <c r="E24" s="42">
        <f>SUM(E19:E23)</f>
        <v>16449.83902</v>
      </c>
      <c r="F24" s="42">
        <f t="shared" si="4"/>
        <v>419</v>
      </c>
      <c r="G24" s="59">
        <f t="shared" si="5"/>
        <v>0.024838667327768845</v>
      </c>
      <c r="H24" s="79">
        <f>SUM(H19:H23)</f>
        <v>42268.05742</v>
      </c>
      <c r="I24" s="80">
        <f>SUM(I19:I23)</f>
        <v>43031.03967</v>
      </c>
      <c r="J24" s="80">
        <f>SUM(J19:J23)</f>
        <v>43112.226650000004</v>
      </c>
      <c r="K24" s="80">
        <f t="shared" si="6"/>
        <v>-81</v>
      </c>
      <c r="L24" s="112">
        <f t="shared" si="7"/>
        <v>-0.0018823621418673476</v>
      </c>
      <c r="M24" s="43"/>
      <c r="N24" s="43"/>
    </row>
    <row r="25" spans="2:14" ht="12.75" hidden="1">
      <c r="B25" s="48"/>
      <c r="C25" s="91"/>
      <c r="D25" s="19"/>
      <c r="E25" s="19"/>
      <c r="F25" s="19">
        <f>E25-D25</f>
        <v>0</v>
      </c>
      <c r="G25" s="61"/>
      <c r="H25" s="76"/>
      <c r="I25" s="74"/>
      <c r="J25" s="74"/>
      <c r="K25" s="73">
        <f>J25-H25</f>
        <v>0</v>
      </c>
      <c r="L25" s="75"/>
      <c r="M25" s="32"/>
      <c r="N25" s="32"/>
    </row>
    <row r="26" spans="2:14" ht="12.75">
      <c r="B26" s="48"/>
      <c r="C26" s="91"/>
      <c r="D26" s="19"/>
      <c r="E26" s="19"/>
      <c r="F26" s="19"/>
      <c r="G26" s="61"/>
      <c r="H26" s="76"/>
      <c r="I26" s="74"/>
      <c r="J26" s="74"/>
      <c r="K26" s="73"/>
      <c r="L26" s="75"/>
      <c r="M26" s="32"/>
      <c r="N26" s="32"/>
    </row>
    <row r="27" spans="2:14" ht="6.75" customHeight="1">
      <c r="B27" s="47"/>
      <c r="C27" s="95"/>
      <c r="D27" s="96"/>
      <c r="E27" s="96"/>
      <c r="F27" s="96"/>
      <c r="G27" s="97"/>
      <c r="H27" s="98"/>
      <c r="I27" s="99"/>
      <c r="J27" s="99"/>
      <c r="K27" s="100"/>
      <c r="L27" s="101"/>
      <c r="M27" s="32"/>
      <c r="N27" s="32"/>
    </row>
    <row r="28" spans="2:14" ht="12.75">
      <c r="B28" s="102" t="s">
        <v>165</v>
      </c>
      <c r="C28" s="103">
        <f>C16-C24</f>
        <v>1575.7264200000063</v>
      </c>
      <c r="D28" s="104">
        <f aca="true" t="shared" si="8" ref="D28:J28">D16-D24</f>
        <v>16589.618859999995</v>
      </c>
      <c r="E28" s="104">
        <f t="shared" si="8"/>
        <v>17283.819110000004</v>
      </c>
      <c r="F28" s="104">
        <f>ROUND(E28,0)-ROUND(D28,0)</f>
        <v>694</v>
      </c>
      <c r="G28" s="105">
        <f>IF(F28=0,0,(F28/D28))</f>
        <v>0.04183339025788807</v>
      </c>
      <c r="H28" s="106">
        <f t="shared" si="8"/>
        <v>-777.4508299999943</v>
      </c>
      <c r="I28" s="107">
        <f t="shared" si="8"/>
        <v>-4347.391009999992</v>
      </c>
      <c r="J28" s="107">
        <f t="shared" si="8"/>
        <v>-3998.330050000004</v>
      </c>
      <c r="K28" s="107">
        <f>ROUND(J28,0)-ROUND(I28,0)</f>
        <v>349</v>
      </c>
      <c r="L28" s="108">
        <f>IF(K28=0,0,(K28/I28))</f>
        <v>-0.0802780332381468</v>
      </c>
      <c r="M28" s="32"/>
      <c r="N28" s="32"/>
    </row>
    <row r="29" spans="2:14" ht="12.75">
      <c r="B29" s="48"/>
      <c r="C29" s="91"/>
      <c r="D29" s="19"/>
      <c r="E29" s="19"/>
      <c r="F29" s="19"/>
      <c r="G29" s="61"/>
      <c r="H29" s="76"/>
      <c r="I29" s="74"/>
      <c r="J29" s="74"/>
      <c r="K29" s="73"/>
      <c r="L29" s="75"/>
      <c r="M29" s="32"/>
      <c r="N29" s="32"/>
    </row>
    <row r="30" spans="1:14" ht="12.75">
      <c r="A30" s="1" t="s">
        <v>144</v>
      </c>
      <c r="B30" s="48" t="s">
        <v>141</v>
      </c>
      <c r="C30" s="91">
        <v>4961.23942</v>
      </c>
      <c r="D30" s="19">
        <v>835.85</v>
      </c>
      <c r="E30" s="19">
        <v>838.65</v>
      </c>
      <c r="F30" s="19">
        <f>ROUND(E30,0)-ROUND(D30,0)</f>
        <v>3</v>
      </c>
      <c r="G30" s="61">
        <f>IF(F30=0,0,(F30/D30))</f>
        <v>0.0035891607345815636</v>
      </c>
      <c r="H30" s="76">
        <v>4517.094</v>
      </c>
      <c r="I30" s="74">
        <v>8701.735</v>
      </c>
      <c r="J30" s="74">
        <v>8701.735</v>
      </c>
      <c r="K30" s="74">
        <f>ROUND(J30,0)-ROUND(I30,0)</f>
        <v>0</v>
      </c>
      <c r="L30" s="75">
        <f>IF(K30=0,0,(K30/I30))</f>
        <v>0</v>
      </c>
      <c r="M30" s="32"/>
      <c r="N30" s="32"/>
    </row>
    <row r="31" spans="1:14" ht="12.75">
      <c r="A31" s="1" t="s">
        <v>172</v>
      </c>
      <c r="B31" s="48" t="s">
        <v>168</v>
      </c>
      <c r="C31" s="91">
        <v>933.0465900000002</v>
      </c>
      <c r="D31" s="19">
        <v>80</v>
      </c>
      <c r="E31" s="19">
        <v>143.274</v>
      </c>
      <c r="F31" s="19">
        <f>ROUND(E31,0)-ROUND(D31,0)</f>
        <v>63</v>
      </c>
      <c r="G31" s="61">
        <f>IF(F31=0,0,(F31/D31))</f>
        <v>0.7875</v>
      </c>
      <c r="H31" s="76">
        <v>780</v>
      </c>
      <c r="I31" s="74">
        <v>780</v>
      </c>
      <c r="J31" s="74">
        <v>180</v>
      </c>
      <c r="K31" s="74">
        <f>ROUND(J31,0)-ROUND(I31,0)</f>
        <v>-600</v>
      </c>
      <c r="L31" s="75">
        <f>IF(K31=0,0,(K31/I31))</f>
        <v>-0.7692307692307693</v>
      </c>
      <c r="M31" s="32"/>
      <c r="N31" s="32"/>
    </row>
    <row r="32" spans="1:14" ht="12.75">
      <c r="A32" s="1" t="s">
        <v>173</v>
      </c>
      <c r="B32" s="48" t="s">
        <v>170</v>
      </c>
      <c r="C32" s="91">
        <v>3847.97481</v>
      </c>
      <c r="D32" s="19">
        <v>0</v>
      </c>
      <c r="E32" s="19">
        <v>0</v>
      </c>
      <c r="F32" s="19">
        <f>ROUND(E32,0)-ROUND(D32,0)</f>
        <v>0</v>
      </c>
      <c r="G32" s="61">
        <f>IF(F32=0,0,(F32/D32))</f>
        <v>0</v>
      </c>
      <c r="H32" s="76">
        <v>4500</v>
      </c>
      <c r="I32" s="74">
        <v>4500</v>
      </c>
      <c r="J32" s="74">
        <v>4500</v>
      </c>
      <c r="K32" s="74">
        <f>ROUND(J32,0)-ROUND(I32,0)</f>
        <v>0</v>
      </c>
      <c r="L32" s="75">
        <f>IF(K32=0,0,(K32/I32))</f>
        <v>0</v>
      </c>
      <c r="M32" s="32"/>
      <c r="N32" s="32"/>
    </row>
    <row r="33" spans="1:14" ht="26.25">
      <c r="A33" s="1" t="s">
        <v>149</v>
      </c>
      <c r="B33" s="54" t="s">
        <v>147</v>
      </c>
      <c r="C33" s="91">
        <v>-3611.9408700000004</v>
      </c>
      <c r="D33" s="19">
        <v>113.135</v>
      </c>
      <c r="E33" s="19">
        <v>83.66363000000001</v>
      </c>
      <c r="F33" s="19">
        <f>ROUND(E33,0)-ROUND(D33,0)</f>
        <v>-29</v>
      </c>
      <c r="G33" s="61">
        <f>IF(F33=0,0,(F33/D33))</f>
        <v>-0.256330932072303</v>
      </c>
      <c r="H33" s="76">
        <v>-1491.13593</v>
      </c>
      <c r="I33" s="74">
        <v>-1581.63593</v>
      </c>
      <c r="J33" s="74">
        <v>-1581.63593</v>
      </c>
      <c r="K33" s="74">
        <f>ROUND(J33,0)-ROUND(I33,0)</f>
        <v>0</v>
      </c>
      <c r="L33" s="75">
        <f>IF(K33=0,0,(K33/I33))</f>
        <v>0</v>
      </c>
      <c r="M33" s="32"/>
      <c r="N33" s="32"/>
    </row>
    <row r="34" spans="2:14" ht="12.75">
      <c r="B34" s="54"/>
      <c r="C34" s="91"/>
      <c r="D34" s="19"/>
      <c r="E34" s="19"/>
      <c r="F34" s="19"/>
      <c r="G34" s="61"/>
      <c r="H34" s="76"/>
      <c r="I34" s="74"/>
      <c r="J34" s="74"/>
      <c r="K34" s="73"/>
      <c r="L34" s="75"/>
      <c r="M34" s="32"/>
      <c r="N34" s="32"/>
    </row>
    <row r="35" spans="1:14" s="24" customFormat="1" ht="25.5" customHeight="1">
      <c r="A35" s="23"/>
      <c r="B35" s="55" t="s">
        <v>178</v>
      </c>
      <c r="C35" s="94">
        <f>SUM(C28:C34)</f>
        <v>7706.0463700000055</v>
      </c>
      <c r="D35" s="33">
        <f>SUM(D28:D34)</f>
        <v>17618.603859999992</v>
      </c>
      <c r="E35" s="33">
        <f>SUM(E28:E34)</f>
        <v>18349.406740000006</v>
      </c>
      <c r="F35" s="33">
        <f>ROUND(E35,0)-ROUND(D35,0)</f>
        <v>730</v>
      </c>
      <c r="G35" s="62">
        <f>IF(F35=0,0,(F35/D35))</f>
        <v>0.041433475989396604</v>
      </c>
      <c r="H35" s="83">
        <f>SUM(H28:H34)</f>
        <v>7528.507240000006</v>
      </c>
      <c r="I35" s="84">
        <f>SUM(I28:I34)</f>
        <v>8052.708060000008</v>
      </c>
      <c r="J35" s="84">
        <f>SUM(J28:J34)</f>
        <v>7801.769019999996</v>
      </c>
      <c r="K35" s="84">
        <f>ROUND(J35,0)-ROUND(I35,0)</f>
        <v>-251</v>
      </c>
      <c r="L35" s="85">
        <f>IF(K35=0,0,(K35/I35))</f>
        <v>-0.03116963860229645</v>
      </c>
      <c r="M35" s="43"/>
      <c r="N35" s="43"/>
    </row>
    <row r="36" spans="2:14" ht="12.75">
      <c r="B36" s="30"/>
      <c r="C36" s="31"/>
      <c r="D36" s="30"/>
      <c r="E36" s="30"/>
      <c r="F36" s="30"/>
      <c r="G36" s="30"/>
      <c r="H36" s="30"/>
      <c r="I36" s="31"/>
      <c r="J36" s="31"/>
      <c r="K36" s="31"/>
      <c r="L36" s="31"/>
      <c r="M36" s="32"/>
      <c r="N36" s="32"/>
    </row>
    <row r="37" spans="2:14" ht="12.75">
      <c r="B37" s="44"/>
      <c r="C37" s="19"/>
      <c r="D37" s="19"/>
      <c r="E37" s="19"/>
      <c r="F37" s="19"/>
      <c r="G37" s="19"/>
      <c r="H37" s="19"/>
      <c r="I37" s="19"/>
      <c r="J37" s="19"/>
      <c r="K37" s="19"/>
      <c r="L37" s="32"/>
      <c r="M37" s="32"/>
      <c r="N37" s="32"/>
    </row>
    <row r="38" spans="2:14" ht="12.75">
      <c r="B38" s="44"/>
      <c r="C38" s="19"/>
      <c r="D38" s="19"/>
      <c r="E38" s="19"/>
      <c r="F38" s="19"/>
      <c r="G38" s="19"/>
      <c r="H38" s="19"/>
      <c r="I38" s="19"/>
      <c r="J38" s="19"/>
      <c r="K38" s="19"/>
      <c r="L38" s="32"/>
      <c r="M38" s="32"/>
      <c r="N38" s="32"/>
    </row>
    <row r="39" spans="2:14" ht="12.75">
      <c r="B39" s="44"/>
      <c r="C39" s="19"/>
      <c r="D39" s="19"/>
      <c r="E39" s="19"/>
      <c r="F39" s="19"/>
      <c r="G39" s="19"/>
      <c r="H39" s="19"/>
      <c r="I39" s="19"/>
      <c r="J39" s="19"/>
      <c r="K39" s="19"/>
      <c r="L39" s="32"/>
      <c r="M39" s="32"/>
      <c r="N39" s="32"/>
    </row>
    <row r="40" spans="2:14" ht="12.75">
      <c r="B40" s="30"/>
      <c r="C40" s="36"/>
      <c r="D40" s="36"/>
      <c r="E40" s="36"/>
      <c r="F40" s="36"/>
      <c r="G40" s="36"/>
      <c r="H40" s="36"/>
      <c r="I40" s="36"/>
      <c r="J40" s="36"/>
      <c r="K40" s="36"/>
      <c r="L40" s="32"/>
      <c r="M40" s="32"/>
      <c r="N40" s="32"/>
    </row>
    <row r="41" spans="2:14" ht="12.75">
      <c r="B41" s="30"/>
      <c r="C41" s="36"/>
      <c r="D41" s="36"/>
      <c r="E41" s="36"/>
      <c r="F41" s="36"/>
      <c r="G41" s="36"/>
      <c r="H41" s="36"/>
      <c r="I41" s="36"/>
      <c r="J41" s="36"/>
      <c r="K41" s="36"/>
      <c r="L41" s="32"/>
      <c r="M41" s="32"/>
      <c r="N41" s="32"/>
    </row>
    <row r="42" ht="12.75">
      <c r="B42" s="12"/>
    </row>
    <row r="43" spans="1:14" s="18" customFormat="1" ht="12.75">
      <c r="A43" s="1"/>
      <c r="B43" s="12"/>
      <c r="L43"/>
      <c r="M43"/>
      <c r="N43"/>
    </row>
    <row r="44" spans="1:14" s="18" customFormat="1" ht="12.75">
      <c r="A44" s="1"/>
      <c r="B44" s="12"/>
      <c r="L44"/>
      <c r="M44"/>
      <c r="N44"/>
    </row>
    <row r="45" spans="1:14" s="18" customFormat="1" ht="12.75">
      <c r="A45" s="1"/>
      <c r="B45" s="12"/>
      <c r="L45"/>
      <c r="M45"/>
      <c r="N45"/>
    </row>
    <row r="46" spans="1:14" s="18" customFormat="1" ht="12.75">
      <c r="A46" s="1"/>
      <c r="B46" s="12"/>
      <c r="L46"/>
      <c r="M46"/>
      <c r="N46"/>
    </row>
    <row r="47" spans="1:14" s="18" customFormat="1" ht="12.75">
      <c r="A47" s="1"/>
      <c r="B47" s="12"/>
      <c r="L47"/>
      <c r="M47"/>
      <c r="N47"/>
    </row>
    <row r="48" spans="1:14" s="18" customFormat="1" ht="12.75">
      <c r="A48" s="1"/>
      <c r="B48" s="12"/>
      <c r="L48"/>
      <c r="M48"/>
      <c r="N48"/>
    </row>
    <row r="49" spans="1:14" s="18" customFormat="1" ht="12.75">
      <c r="A49" s="1"/>
      <c r="B49" s="12"/>
      <c r="L49"/>
      <c r="M49"/>
      <c r="N49"/>
    </row>
    <row r="50" spans="1:14" s="18" customFormat="1" ht="12.75">
      <c r="A50" s="1"/>
      <c r="B50" s="12"/>
      <c r="L50"/>
      <c r="M50"/>
      <c r="N50"/>
    </row>
    <row r="51" spans="1:14" s="18" customFormat="1" ht="12.75">
      <c r="A51" s="1"/>
      <c r="B51" s="12"/>
      <c r="L51"/>
      <c r="M51"/>
      <c r="N51"/>
    </row>
    <row r="52" spans="1:14" s="18" customFormat="1" ht="12.75">
      <c r="A52" s="1"/>
      <c r="B52" s="12"/>
      <c r="L52"/>
      <c r="M52"/>
      <c r="N52"/>
    </row>
    <row r="53" spans="1:14" s="18" customFormat="1" ht="12.75">
      <c r="A53" s="1"/>
      <c r="B53" s="12"/>
      <c r="L53"/>
      <c r="M53"/>
      <c r="N53"/>
    </row>
    <row r="54" spans="1:14" s="18" customFormat="1" ht="12.75">
      <c r="A54" s="1"/>
      <c r="B54" s="12"/>
      <c r="L54"/>
      <c r="M54"/>
      <c r="N54"/>
    </row>
    <row r="55" spans="1:14" s="18" customFormat="1" ht="12.75">
      <c r="A55" s="1"/>
      <c r="B55" s="12"/>
      <c r="L55"/>
      <c r="M55"/>
      <c r="N55"/>
    </row>
    <row r="56" spans="1:14" s="18" customFormat="1" ht="12.75">
      <c r="A56" s="1"/>
      <c r="B56" s="12"/>
      <c r="L56"/>
      <c r="M56"/>
      <c r="N56"/>
    </row>
    <row r="57" spans="1:14" s="18" customFormat="1" ht="12.75">
      <c r="A57" s="1"/>
      <c r="B57" s="12"/>
      <c r="L57"/>
      <c r="M57"/>
      <c r="N57"/>
    </row>
    <row r="58" spans="1:14" s="18" customFormat="1" ht="12.75">
      <c r="A58" s="1"/>
      <c r="B58" s="12"/>
      <c r="L58"/>
      <c r="M58"/>
      <c r="N58"/>
    </row>
    <row r="59" spans="1:14" s="18" customFormat="1" ht="12.75">
      <c r="A59" s="1"/>
      <c r="B59" s="12"/>
      <c r="L59"/>
      <c r="M59"/>
      <c r="N59"/>
    </row>
    <row r="60" spans="1:14" s="18" customFormat="1" ht="12.75">
      <c r="A60" s="1"/>
      <c r="B60" s="12"/>
      <c r="L60"/>
      <c r="M60"/>
      <c r="N60"/>
    </row>
    <row r="61" spans="1:14" s="18" customFormat="1" ht="12.75">
      <c r="A61" s="1"/>
      <c r="B61" s="12"/>
      <c r="L61"/>
      <c r="M61"/>
      <c r="N61"/>
    </row>
    <row r="62" spans="1:14" s="18" customFormat="1" ht="12.75">
      <c r="A62" s="1"/>
      <c r="B62" s="12"/>
      <c r="L62"/>
      <c r="M62"/>
      <c r="N62"/>
    </row>
    <row r="63" spans="1:14" s="18" customFormat="1" ht="12.75">
      <c r="A63" s="1"/>
      <c r="B63" s="12"/>
      <c r="L63"/>
      <c r="M63"/>
      <c r="N63"/>
    </row>
    <row r="64" spans="1:14" s="18" customFormat="1" ht="12.75">
      <c r="A64" s="1"/>
      <c r="B64" s="12"/>
      <c r="L64"/>
      <c r="M64"/>
      <c r="N64"/>
    </row>
    <row r="65" spans="1:14" s="18" customFormat="1" ht="12.75">
      <c r="A65" s="1"/>
      <c r="B65" s="12"/>
      <c r="L65"/>
      <c r="M65"/>
      <c r="N65"/>
    </row>
    <row r="66" spans="1:14" s="18" customFormat="1" ht="12.75">
      <c r="A66" s="1"/>
      <c r="B66" s="12"/>
      <c r="L66"/>
      <c r="M66"/>
      <c r="N66"/>
    </row>
    <row r="67" spans="1:14" s="18" customFormat="1" ht="12.75">
      <c r="A67" s="1"/>
      <c r="B67" s="12"/>
      <c r="L67"/>
      <c r="M67"/>
      <c r="N67"/>
    </row>
    <row r="68" spans="1:14" s="18" customFormat="1" ht="12.75">
      <c r="A68" s="1"/>
      <c r="B68" s="12"/>
      <c r="L68"/>
      <c r="M68"/>
      <c r="N68"/>
    </row>
    <row r="69" spans="1:14" s="18" customFormat="1" ht="12.75">
      <c r="A69" s="1"/>
      <c r="B69" s="12"/>
      <c r="L69"/>
      <c r="M69"/>
      <c r="N69"/>
    </row>
    <row r="70" spans="1:14" s="18" customFormat="1" ht="12.75">
      <c r="A70" s="1"/>
      <c r="B70" s="12"/>
      <c r="L70"/>
      <c r="M70"/>
      <c r="N70"/>
    </row>
    <row r="71" spans="1:14" s="18" customFormat="1" ht="12.75">
      <c r="A71" s="1"/>
      <c r="B71" s="12"/>
      <c r="L71"/>
      <c r="M71"/>
      <c r="N71"/>
    </row>
    <row r="72" spans="1:14" s="18" customFormat="1" ht="12.75">
      <c r="A72" s="1"/>
      <c r="B72" s="12"/>
      <c r="L72"/>
      <c r="M72"/>
      <c r="N72"/>
    </row>
    <row r="73" spans="1:14" s="18" customFormat="1" ht="12.75">
      <c r="A73" s="1"/>
      <c r="B73" s="12"/>
      <c r="L73"/>
      <c r="M73"/>
      <c r="N73"/>
    </row>
    <row r="74" spans="1:14" s="18" customFormat="1" ht="12.75">
      <c r="A74" s="1"/>
      <c r="B74" s="12"/>
      <c r="L74"/>
      <c r="M74"/>
      <c r="N74"/>
    </row>
    <row r="75" spans="1:14" s="18" customFormat="1" ht="12.75">
      <c r="A75" s="1"/>
      <c r="B75" s="12"/>
      <c r="L75"/>
      <c r="M75"/>
      <c r="N75"/>
    </row>
    <row r="76" spans="1:14" s="18" customFormat="1" ht="12.75">
      <c r="A76" s="1"/>
      <c r="B76" s="12"/>
      <c r="L76"/>
      <c r="M76"/>
      <c r="N76"/>
    </row>
    <row r="77" spans="1:14" s="18" customFormat="1" ht="12.75">
      <c r="A77" s="1"/>
      <c r="B77" s="12"/>
      <c r="L77"/>
      <c r="M77"/>
      <c r="N77"/>
    </row>
    <row r="78" spans="1:14" s="18" customFormat="1" ht="12.75">
      <c r="A78" s="1"/>
      <c r="B78" s="12"/>
      <c r="L78"/>
      <c r="M78"/>
      <c r="N78"/>
    </row>
    <row r="79" spans="1:14" s="18" customFormat="1" ht="12.75">
      <c r="A79" s="1"/>
      <c r="B79" s="12"/>
      <c r="L79"/>
      <c r="M79"/>
      <c r="N79"/>
    </row>
    <row r="80" spans="1:14" s="18" customFormat="1" ht="12.75">
      <c r="A80" s="1"/>
      <c r="B80" s="12"/>
      <c r="L80"/>
      <c r="M80"/>
      <c r="N80"/>
    </row>
    <row r="81" spans="1:14" s="18" customFormat="1" ht="12.75">
      <c r="A81" s="1"/>
      <c r="B81" s="12"/>
      <c r="L81"/>
      <c r="M81"/>
      <c r="N81"/>
    </row>
    <row r="82" spans="1:14" s="18" customFormat="1" ht="12.75">
      <c r="A82" s="1"/>
      <c r="B82" s="12"/>
      <c r="L82"/>
      <c r="M82"/>
      <c r="N82"/>
    </row>
    <row r="83" spans="1:14" s="18" customFormat="1" ht="12.75">
      <c r="A83" s="1"/>
      <c r="B83" s="12"/>
      <c r="L83"/>
      <c r="M83"/>
      <c r="N83"/>
    </row>
    <row r="84" spans="1:14" s="18" customFormat="1" ht="12.75">
      <c r="A84" s="1"/>
      <c r="B84" s="12"/>
      <c r="L84"/>
      <c r="M84"/>
      <c r="N84"/>
    </row>
    <row r="85" spans="1:14" s="18" customFormat="1" ht="12.75">
      <c r="A85" s="1"/>
      <c r="B85" s="12"/>
      <c r="L85"/>
      <c r="M85"/>
      <c r="N85"/>
    </row>
    <row r="86" spans="1:14" s="18" customFormat="1" ht="12.75">
      <c r="A86" s="1"/>
      <c r="B86" s="12"/>
      <c r="L86"/>
      <c r="M86"/>
      <c r="N86"/>
    </row>
    <row r="87" spans="1:14" s="18" customFormat="1" ht="12.75">
      <c r="A87" s="1"/>
      <c r="B87" s="12"/>
      <c r="L87"/>
      <c r="M87"/>
      <c r="N87"/>
    </row>
    <row r="88" spans="1:14" s="18" customFormat="1" ht="12.75">
      <c r="A88" s="1"/>
      <c r="B88" s="12"/>
      <c r="L88"/>
      <c r="M88"/>
      <c r="N88"/>
    </row>
    <row r="89" spans="1:14" s="18" customFormat="1" ht="12.75">
      <c r="A89" s="1"/>
      <c r="B89" s="12"/>
      <c r="L89"/>
      <c r="M89"/>
      <c r="N89"/>
    </row>
    <row r="90" spans="1:14" s="18" customFormat="1" ht="12.75">
      <c r="A90" s="1"/>
      <c r="B90" s="12"/>
      <c r="L90"/>
      <c r="M90"/>
      <c r="N90"/>
    </row>
    <row r="91" spans="1:14" s="18" customFormat="1" ht="12.75">
      <c r="A91" s="1"/>
      <c r="B91" s="12"/>
      <c r="L91"/>
      <c r="M91"/>
      <c r="N91"/>
    </row>
    <row r="92" spans="1:14" s="18" customFormat="1" ht="12.75">
      <c r="A92" s="1"/>
      <c r="B92" s="12"/>
      <c r="L92"/>
      <c r="M92"/>
      <c r="N92"/>
    </row>
    <row r="93" spans="1:14" s="18" customFormat="1" ht="12.75">
      <c r="A93" s="1"/>
      <c r="B93" s="12"/>
      <c r="L93"/>
      <c r="M93"/>
      <c r="N93"/>
    </row>
    <row r="94" spans="1:14" s="18" customFormat="1" ht="12.75">
      <c r="A94" s="1"/>
      <c r="B94" s="12"/>
      <c r="L94"/>
      <c r="M94"/>
      <c r="N94"/>
    </row>
    <row r="95" spans="1:14" s="18" customFormat="1" ht="12.75">
      <c r="A95" s="1"/>
      <c r="B95" s="12"/>
      <c r="L95"/>
      <c r="M95"/>
      <c r="N95"/>
    </row>
    <row r="96" spans="1:14" s="18" customFormat="1" ht="12.75">
      <c r="A96" s="1"/>
      <c r="B96" s="12"/>
      <c r="L96"/>
      <c r="M96"/>
      <c r="N96"/>
    </row>
    <row r="97" spans="1:14" s="18" customFormat="1" ht="12.75">
      <c r="A97" s="1"/>
      <c r="B97" s="12"/>
      <c r="L97"/>
      <c r="M97"/>
      <c r="N97"/>
    </row>
    <row r="98" spans="1:14" s="18" customFormat="1" ht="12.75">
      <c r="A98" s="1"/>
      <c r="B98" s="12"/>
      <c r="L98"/>
      <c r="M98"/>
      <c r="N98"/>
    </row>
    <row r="99" spans="1:14" s="18" customFormat="1" ht="12.75">
      <c r="A99" s="1"/>
      <c r="B99" s="12"/>
      <c r="L99"/>
      <c r="M99"/>
      <c r="N99"/>
    </row>
    <row r="100" spans="1:14" s="18" customFormat="1" ht="12.75">
      <c r="A100" s="1"/>
      <c r="B100" s="12"/>
      <c r="L100"/>
      <c r="M100"/>
      <c r="N100"/>
    </row>
    <row r="101" spans="1:14" s="18" customFormat="1" ht="12.75">
      <c r="A101" s="1"/>
      <c r="B101" s="12"/>
      <c r="L101"/>
      <c r="M101"/>
      <c r="N101"/>
    </row>
    <row r="102" spans="1:14" s="18" customFormat="1" ht="12.75">
      <c r="A102" s="1"/>
      <c r="B102" s="12"/>
      <c r="L102"/>
      <c r="M102"/>
      <c r="N102"/>
    </row>
    <row r="103" spans="1:14" s="18" customFormat="1" ht="12.75">
      <c r="A103" s="1"/>
      <c r="B103" s="12"/>
      <c r="L103"/>
      <c r="M103"/>
      <c r="N103"/>
    </row>
    <row r="104" spans="1:14" s="18" customFormat="1" ht="12.75">
      <c r="A104" s="1"/>
      <c r="B104" s="12"/>
      <c r="L104"/>
      <c r="M104"/>
      <c r="N104"/>
    </row>
    <row r="105" spans="1:14" s="18" customFormat="1" ht="12.75">
      <c r="A105" s="1"/>
      <c r="B105" s="12"/>
      <c r="L105"/>
      <c r="M105"/>
      <c r="N105"/>
    </row>
    <row r="106" spans="1:14" s="18" customFormat="1" ht="12.75">
      <c r="A106" s="1"/>
      <c r="B106" s="12"/>
      <c r="L106"/>
      <c r="M106"/>
      <c r="N106"/>
    </row>
    <row r="107" spans="1:14" s="18" customFormat="1" ht="12.75">
      <c r="A107" s="1"/>
      <c r="B107" s="12"/>
      <c r="L107"/>
      <c r="M107"/>
      <c r="N107"/>
    </row>
    <row r="108" spans="1:14" s="18" customFormat="1" ht="12.75">
      <c r="A108" s="1"/>
      <c r="B108" s="12"/>
      <c r="L108"/>
      <c r="M108"/>
      <c r="N108"/>
    </row>
    <row r="109" spans="1:14" s="18" customFormat="1" ht="12.75">
      <c r="A109" s="1"/>
      <c r="B109" s="12"/>
      <c r="L109"/>
      <c r="M109"/>
      <c r="N109"/>
    </row>
    <row r="110" spans="1:14" s="18" customFormat="1" ht="12.75">
      <c r="A110" s="1"/>
      <c r="B110" s="12"/>
      <c r="L110"/>
      <c r="M110"/>
      <c r="N110"/>
    </row>
    <row r="111" spans="1:14" s="18" customFormat="1" ht="12.75">
      <c r="A111" s="1"/>
      <c r="B111" s="12"/>
      <c r="L111"/>
      <c r="M111"/>
      <c r="N111"/>
    </row>
    <row r="112" spans="1:14" s="18" customFormat="1" ht="12.75">
      <c r="A112" s="1"/>
      <c r="B112" s="12"/>
      <c r="L112"/>
      <c r="M112"/>
      <c r="N112"/>
    </row>
    <row r="113" spans="1:14" s="18" customFormat="1" ht="12.75">
      <c r="A113" s="1"/>
      <c r="B113" s="12"/>
      <c r="L113"/>
      <c r="M113"/>
      <c r="N113"/>
    </row>
    <row r="114" spans="1:14" s="18" customFormat="1" ht="12.75">
      <c r="A114" s="1"/>
      <c r="B114" s="12"/>
      <c r="L114"/>
      <c r="M114"/>
      <c r="N114"/>
    </row>
    <row r="115" spans="1:14" s="18" customFormat="1" ht="12.75">
      <c r="A115" s="1"/>
      <c r="B115" s="12"/>
      <c r="L115"/>
      <c r="M115"/>
      <c r="N115"/>
    </row>
    <row r="116" spans="1:14" s="18" customFormat="1" ht="12.75">
      <c r="A116" s="1"/>
      <c r="B116" s="12"/>
      <c r="L116"/>
      <c r="M116"/>
      <c r="N116"/>
    </row>
    <row r="117" spans="1:14" s="18" customFormat="1" ht="12.75">
      <c r="A117" s="1"/>
      <c r="B117" s="12"/>
      <c r="L117"/>
      <c r="M117"/>
      <c r="N117"/>
    </row>
    <row r="118" spans="1:14" s="18" customFormat="1" ht="12.75">
      <c r="A118" s="1"/>
      <c r="B118" s="12"/>
      <c r="L118"/>
      <c r="M118"/>
      <c r="N118"/>
    </row>
    <row r="119" spans="1:14" s="18" customFormat="1" ht="12.75">
      <c r="A119" s="1"/>
      <c r="B119" s="12"/>
      <c r="L119"/>
      <c r="M119"/>
      <c r="N119"/>
    </row>
    <row r="120" spans="1:14" s="18" customFormat="1" ht="12.75">
      <c r="A120" s="1"/>
      <c r="B120" s="12"/>
      <c r="L120"/>
      <c r="M120"/>
      <c r="N120"/>
    </row>
    <row r="121" spans="1:14" s="18" customFormat="1" ht="12.75">
      <c r="A121" s="1"/>
      <c r="B121" s="12"/>
      <c r="L121"/>
      <c r="M121"/>
      <c r="N121"/>
    </row>
    <row r="122" spans="1:14" s="18" customFormat="1" ht="12.75">
      <c r="A122" s="1"/>
      <c r="B122" s="12"/>
      <c r="L122"/>
      <c r="M122"/>
      <c r="N122"/>
    </row>
    <row r="123" spans="1:14" s="18" customFormat="1" ht="12.75">
      <c r="A123" s="1"/>
      <c r="B123" s="12"/>
      <c r="L123"/>
      <c r="M123"/>
      <c r="N123"/>
    </row>
    <row r="124" spans="1:14" s="18" customFormat="1" ht="12.75">
      <c r="A124" s="1"/>
      <c r="B124" s="12"/>
      <c r="L124"/>
      <c r="M124"/>
      <c r="N124"/>
    </row>
    <row r="125" spans="1:14" s="18" customFormat="1" ht="12.75">
      <c r="A125" s="1"/>
      <c r="B125" s="12"/>
      <c r="L125"/>
      <c r="M125"/>
      <c r="N125"/>
    </row>
    <row r="126" spans="1:14" s="18" customFormat="1" ht="12.75">
      <c r="A126" s="1"/>
      <c r="B126" s="12"/>
      <c r="L126"/>
      <c r="M126"/>
      <c r="N126"/>
    </row>
    <row r="127" spans="1:14" s="18" customFormat="1" ht="12.75">
      <c r="A127" s="1"/>
      <c r="B127" s="12"/>
      <c r="L127"/>
      <c r="M127"/>
      <c r="N127"/>
    </row>
    <row r="128" spans="1:14" s="18" customFormat="1" ht="12.75">
      <c r="A128" s="1"/>
      <c r="B128" s="12"/>
      <c r="L128"/>
      <c r="M128"/>
      <c r="N128"/>
    </row>
    <row r="129" spans="1:14" s="18" customFormat="1" ht="12.75">
      <c r="A129" s="1"/>
      <c r="B129" s="12"/>
      <c r="L129"/>
      <c r="M129"/>
      <c r="N129"/>
    </row>
    <row r="130" spans="1:14" s="18" customFormat="1" ht="12.75">
      <c r="A130" s="1"/>
      <c r="B130" s="12"/>
      <c r="L130"/>
      <c r="M130"/>
      <c r="N130"/>
    </row>
    <row r="131" spans="1:14" s="18" customFormat="1" ht="12.75">
      <c r="A131" s="1"/>
      <c r="B131" s="12"/>
      <c r="L131"/>
      <c r="M131"/>
      <c r="N131"/>
    </row>
    <row r="132" spans="1:14" s="18" customFormat="1" ht="12.75">
      <c r="A132" s="1"/>
      <c r="B132" s="12"/>
      <c r="L132"/>
      <c r="M132"/>
      <c r="N132"/>
    </row>
    <row r="133" spans="1:14" s="18" customFormat="1" ht="12.75">
      <c r="A133" s="1"/>
      <c r="B133" s="12"/>
      <c r="L133"/>
      <c r="M133"/>
      <c r="N133"/>
    </row>
    <row r="134" spans="1:14" s="18" customFormat="1" ht="12.75">
      <c r="A134" s="1"/>
      <c r="B134" s="12"/>
      <c r="L134"/>
      <c r="M134"/>
      <c r="N134"/>
    </row>
    <row r="135" spans="1:14" s="18" customFormat="1" ht="12.75">
      <c r="A135" s="1"/>
      <c r="B135" s="12"/>
      <c r="L135"/>
      <c r="M135"/>
      <c r="N135"/>
    </row>
    <row r="136" spans="1:14" s="18" customFormat="1" ht="12.75">
      <c r="A136" s="1"/>
      <c r="B136" s="12"/>
      <c r="L136"/>
      <c r="M136"/>
      <c r="N136"/>
    </row>
    <row r="137" spans="1:14" s="18" customFormat="1" ht="12.75">
      <c r="A137" s="1"/>
      <c r="B137" s="12"/>
      <c r="L137"/>
      <c r="M137"/>
      <c r="N137"/>
    </row>
    <row r="138" spans="1:14" s="18" customFormat="1" ht="12.75">
      <c r="A138" s="1"/>
      <c r="B138" s="12"/>
      <c r="L138"/>
      <c r="M138"/>
      <c r="N138"/>
    </row>
    <row r="139" spans="1:14" s="18" customFormat="1" ht="12.75">
      <c r="A139" s="1"/>
      <c r="B139" s="12"/>
      <c r="L139"/>
      <c r="M139"/>
      <c r="N139"/>
    </row>
    <row r="140" spans="1:14" s="18" customFormat="1" ht="12.75">
      <c r="A140" s="1"/>
      <c r="B140" s="12"/>
      <c r="L140"/>
      <c r="M140"/>
      <c r="N140"/>
    </row>
    <row r="141" spans="1:14" s="18" customFormat="1" ht="12.75">
      <c r="A141" s="1"/>
      <c r="B141" s="12"/>
      <c r="L141"/>
      <c r="M141"/>
      <c r="N141"/>
    </row>
    <row r="142" spans="1:14" s="18" customFormat="1" ht="12.75">
      <c r="A142" s="1"/>
      <c r="B142" s="12"/>
      <c r="L142"/>
      <c r="M142"/>
      <c r="N142"/>
    </row>
    <row r="143" spans="1:14" s="18" customFormat="1" ht="12.75">
      <c r="A143" s="1"/>
      <c r="B143" s="12"/>
      <c r="L143"/>
      <c r="M143"/>
      <c r="N143"/>
    </row>
    <row r="144" spans="1:14" s="18" customFormat="1" ht="12.75">
      <c r="A144" s="1"/>
      <c r="B144" s="12"/>
      <c r="L144"/>
      <c r="M144"/>
      <c r="N144"/>
    </row>
    <row r="145" spans="1:14" s="18" customFormat="1" ht="12.75">
      <c r="A145" s="1"/>
      <c r="B145" s="12"/>
      <c r="L145"/>
      <c r="M145"/>
      <c r="N145"/>
    </row>
    <row r="146" spans="1:14" s="18" customFormat="1" ht="12.75">
      <c r="A146" s="1"/>
      <c r="B146" s="12"/>
      <c r="L146"/>
      <c r="M146"/>
      <c r="N146"/>
    </row>
    <row r="147" spans="1:14" s="18" customFormat="1" ht="12.75">
      <c r="A147" s="1"/>
      <c r="B147" s="12"/>
      <c r="L147"/>
      <c r="M147"/>
      <c r="N147"/>
    </row>
    <row r="148" spans="1:14" s="18" customFormat="1" ht="12.75">
      <c r="A148" s="1"/>
      <c r="B148" s="12"/>
      <c r="L148"/>
      <c r="M148"/>
      <c r="N148"/>
    </row>
    <row r="149" spans="1:14" s="18" customFormat="1" ht="12.75">
      <c r="A149" s="1"/>
      <c r="B149" s="12"/>
      <c r="L149"/>
      <c r="M149"/>
      <c r="N149"/>
    </row>
    <row r="150" spans="1:14" s="18" customFormat="1" ht="12.75">
      <c r="A150" s="1"/>
      <c r="B150" s="12"/>
      <c r="L150"/>
      <c r="M150"/>
      <c r="N150"/>
    </row>
    <row r="151" spans="1:14" s="18" customFormat="1" ht="12.75">
      <c r="A151" s="1"/>
      <c r="B151" s="12"/>
      <c r="L151"/>
      <c r="M151"/>
      <c r="N151"/>
    </row>
    <row r="152" spans="1:14" s="18" customFormat="1" ht="12.75">
      <c r="A152" s="1"/>
      <c r="B152" s="12"/>
      <c r="L152"/>
      <c r="M152"/>
      <c r="N152"/>
    </row>
    <row r="153" spans="1:14" s="18" customFormat="1" ht="12.75">
      <c r="A153" s="1"/>
      <c r="B153" s="12"/>
      <c r="L153"/>
      <c r="M153"/>
      <c r="N153"/>
    </row>
    <row r="154" spans="1:14" s="18" customFormat="1" ht="12.75">
      <c r="A154" s="1"/>
      <c r="B154" s="12"/>
      <c r="L154"/>
      <c r="M154"/>
      <c r="N154"/>
    </row>
    <row r="155" spans="1:14" s="18" customFormat="1" ht="12.75">
      <c r="A155" s="1"/>
      <c r="B155" s="12"/>
      <c r="L155"/>
      <c r="M155"/>
      <c r="N155"/>
    </row>
    <row r="156" spans="1:14" s="18" customFormat="1" ht="12.75">
      <c r="A156" s="1"/>
      <c r="B156" s="12"/>
      <c r="L156"/>
      <c r="M156"/>
      <c r="N156"/>
    </row>
    <row r="157" spans="1:14" s="18" customFormat="1" ht="12.75">
      <c r="A157" s="1"/>
      <c r="B157" s="12"/>
      <c r="L157"/>
      <c r="M157"/>
      <c r="N157"/>
    </row>
    <row r="158" spans="1:14" s="18" customFormat="1" ht="12.75">
      <c r="A158" s="1"/>
      <c r="B158" s="12"/>
      <c r="L158"/>
      <c r="M158"/>
      <c r="N158"/>
    </row>
    <row r="159" spans="1:14" s="18" customFormat="1" ht="12.75">
      <c r="A159" s="1"/>
      <c r="B159" s="12"/>
      <c r="L159"/>
      <c r="M159"/>
      <c r="N159"/>
    </row>
    <row r="160" spans="1:14" s="18" customFormat="1" ht="12.75">
      <c r="A160" s="1"/>
      <c r="B160" s="12"/>
      <c r="L160"/>
      <c r="M160"/>
      <c r="N160"/>
    </row>
    <row r="161" spans="1:14" s="18" customFormat="1" ht="12.75">
      <c r="A161" s="1"/>
      <c r="B161" s="12"/>
      <c r="L161"/>
      <c r="M161"/>
      <c r="N161"/>
    </row>
    <row r="162" spans="1:14" s="18" customFormat="1" ht="12.75">
      <c r="A162" s="1"/>
      <c r="B162" s="12"/>
      <c r="L162"/>
      <c r="M162"/>
      <c r="N162"/>
    </row>
    <row r="163" spans="1:14" s="18" customFormat="1" ht="12.75">
      <c r="A163" s="1"/>
      <c r="B163" s="12"/>
      <c r="L163"/>
      <c r="M163"/>
      <c r="N163"/>
    </row>
    <row r="164" spans="1:14" s="18" customFormat="1" ht="12.75">
      <c r="A164" s="1"/>
      <c r="B164" s="12"/>
      <c r="L164"/>
      <c r="M164"/>
      <c r="N164"/>
    </row>
    <row r="165" spans="1:14" s="18" customFormat="1" ht="12.75">
      <c r="A165" s="1"/>
      <c r="B165" s="12"/>
      <c r="L165"/>
      <c r="M165"/>
      <c r="N165"/>
    </row>
    <row r="166" spans="1:14" s="18" customFormat="1" ht="12.75">
      <c r="A166" s="1"/>
      <c r="B166" s="12"/>
      <c r="L166"/>
      <c r="M166"/>
      <c r="N166"/>
    </row>
    <row r="167" spans="1:14" s="18" customFormat="1" ht="12.75">
      <c r="A167" s="1"/>
      <c r="B167" s="12"/>
      <c r="L167"/>
      <c r="M167"/>
      <c r="N167"/>
    </row>
    <row r="168" spans="1:14" s="18" customFormat="1" ht="12.75">
      <c r="A168" s="1"/>
      <c r="B168" s="12"/>
      <c r="L168"/>
      <c r="M168"/>
      <c r="N168"/>
    </row>
    <row r="169" spans="1:14" s="18" customFormat="1" ht="12.75">
      <c r="A169" s="1"/>
      <c r="B169" s="12"/>
      <c r="L169"/>
      <c r="M169"/>
      <c r="N169"/>
    </row>
    <row r="170" spans="1:14" s="18" customFormat="1" ht="12.75">
      <c r="A170" s="1"/>
      <c r="B170" s="12"/>
      <c r="L170"/>
      <c r="M170"/>
      <c r="N170"/>
    </row>
    <row r="171" spans="1:14" s="18" customFormat="1" ht="12.75">
      <c r="A171" s="1"/>
      <c r="B171" s="12"/>
      <c r="L171"/>
      <c r="M171"/>
      <c r="N171"/>
    </row>
    <row r="172" spans="1:14" s="18" customFormat="1" ht="12.75">
      <c r="A172" s="1"/>
      <c r="B172" s="12"/>
      <c r="L172"/>
      <c r="M172"/>
      <c r="N172"/>
    </row>
    <row r="173" spans="1:14" s="18" customFormat="1" ht="12.75">
      <c r="A173" s="1"/>
      <c r="B173" s="12"/>
      <c r="L173"/>
      <c r="M173"/>
      <c r="N173"/>
    </row>
    <row r="174" spans="1:14" s="18" customFormat="1" ht="12.75">
      <c r="A174" s="1"/>
      <c r="B174" s="12"/>
      <c r="L174"/>
      <c r="M174"/>
      <c r="N174"/>
    </row>
    <row r="175" spans="1:14" s="18" customFormat="1" ht="12.75">
      <c r="A175" s="1"/>
      <c r="B175" s="12"/>
      <c r="L175"/>
      <c r="M175"/>
      <c r="N175"/>
    </row>
    <row r="176" spans="1:14" s="18" customFormat="1" ht="12.75">
      <c r="A176" s="1"/>
      <c r="B176" s="12"/>
      <c r="L176"/>
      <c r="M176"/>
      <c r="N176"/>
    </row>
    <row r="177" spans="1:14" s="18" customFormat="1" ht="12.75">
      <c r="A177" s="1"/>
      <c r="B177" s="12"/>
      <c r="L177"/>
      <c r="M177"/>
      <c r="N177"/>
    </row>
    <row r="178" spans="1:14" s="18" customFormat="1" ht="12.75">
      <c r="A178" s="1"/>
      <c r="B178" s="12"/>
      <c r="L178"/>
      <c r="M178"/>
      <c r="N178"/>
    </row>
    <row r="179" spans="1:14" s="18" customFormat="1" ht="12.75">
      <c r="A179" s="1"/>
      <c r="B179" s="12"/>
      <c r="L179"/>
      <c r="M179"/>
      <c r="N179"/>
    </row>
    <row r="180" spans="1:14" s="18" customFormat="1" ht="12.75">
      <c r="A180" s="1"/>
      <c r="B180" s="12"/>
      <c r="L180"/>
      <c r="M180"/>
      <c r="N180"/>
    </row>
    <row r="181" spans="1:14" s="18" customFormat="1" ht="12.75">
      <c r="A181" s="1"/>
      <c r="B181" s="12"/>
      <c r="L181"/>
      <c r="M181"/>
      <c r="N181"/>
    </row>
    <row r="182" spans="1:14" s="18" customFormat="1" ht="12.75">
      <c r="A182" s="1"/>
      <c r="B182" s="12"/>
      <c r="L182"/>
      <c r="M182"/>
      <c r="N182"/>
    </row>
    <row r="183" spans="1:14" s="18" customFormat="1" ht="12.75">
      <c r="A183" s="1"/>
      <c r="B183" s="12"/>
      <c r="L183"/>
      <c r="M183"/>
      <c r="N183"/>
    </row>
    <row r="184" spans="1:14" s="18" customFormat="1" ht="12.75">
      <c r="A184" s="1"/>
      <c r="B184" s="12"/>
      <c r="L184"/>
      <c r="M184"/>
      <c r="N184"/>
    </row>
    <row r="185" spans="1:14" s="18" customFormat="1" ht="12.75">
      <c r="A185" s="1"/>
      <c r="B185" s="12"/>
      <c r="L185"/>
      <c r="M185"/>
      <c r="N185"/>
    </row>
    <row r="186" spans="1:14" s="18" customFormat="1" ht="12.75">
      <c r="A186" s="1"/>
      <c r="B186" s="12"/>
      <c r="L186"/>
      <c r="M186"/>
      <c r="N186"/>
    </row>
    <row r="187" spans="1:14" s="18" customFormat="1" ht="12.75">
      <c r="A187" s="1"/>
      <c r="B187" s="12"/>
      <c r="L187"/>
      <c r="M187"/>
      <c r="N187"/>
    </row>
    <row r="188" spans="1:14" s="18" customFormat="1" ht="12.75">
      <c r="A188" s="1"/>
      <c r="B188" s="12"/>
      <c r="L188"/>
      <c r="M188"/>
      <c r="N188"/>
    </row>
    <row r="189" spans="1:14" s="18" customFormat="1" ht="12.75">
      <c r="A189" s="1"/>
      <c r="B189" s="12"/>
      <c r="L189"/>
      <c r="M189"/>
      <c r="N189"/>
    </row>
    <row r="190" spans="1:14" s="18" customFormat="1" ht="12.75">
      <c r="A190" s="1"/>
      <c r="B190" s="12"/>
      <c r="L190"/>
      <c r="M190"/>
      <c r="N190"/>
    </row>
    <row r="191" spans="1:14" s="18" customFormat="1" ht="12.75">
      <c r="A191" s="1"/>
      <c r="B191" s="12"/>
      <c r="L191"/>
      <c r="M191"/>
      <c r="N191"/>
    </row>
    <row r="192" spans="1:14" s="18" customFormat="1" ht="12.75">
      <c r="A192" s="1"/>
      <c r="B192" s="12"/>
      <c r="L192"/>
      <c r="M192"/>
      <c r="N192"/>
    </row>
    <row r="193" spans="1:14" s="18" customFormat="1" ht="12.75">
      <c r="A193" s="1"/>
      <c r="B193" s="12"/>
      <c r="L193"/>
      <c r="M193"/>
      <c r="N193"/>
    </row>
    <row r="194" spans="1:14" s="18" customFormat="1" ht="12.75">
      <c r="A194" s="1"/>
      <c r="B194" s="12"/>
      <c r="L194"/>
      <c r="M194"/>
      <c r="N194"/>
    </row>
    <row r="195" spans="1:14" s="18" customFormat="1" ht="12.75">
      <c r="A195" s="1"/>
      <c r="B195" s="12"/>
      <c r="L195"/>
      <c r="M195"/>
      <c r="N195"/>
    </row>
    <row r="196" spans="1:14" s="18" customFormat="1" ht="12.75">
      <c r="A196" s="1"/>
      <c r="B196" s="12"/>
      <c r="L196"/>
      <c r="M196"/>
      <c r="N196"/>
    </row>
    <row r="197" spans="1:14" s="18" customFormat="1" ht="12.75">
      <c r="A197" s="1"/>
      <c r="B197" s="12"/>
      <c r="L197"/>
      <c r="M197"/>
      <c r="N197"/>
    </row>
    <row r="198" spans="1:14" s="18" customFormat="1" ht="12.75">
      <c r="A198" s="1"/>
      <c r="B198" s="12"/>
      <c r="L198"/>
      <c r="M198"/>
      <c r="N198"/>
    </row>
    <row r="199" spans="1:14" s="18" customFormat="1" ht="12.75">
      <c r="A199" s="1"/>
      <c r="B199" s="12"/>
      <c r="L199"/>
      <c r="M199"/>
      <c r="N199"/>
    </row>
    <row r="200" spans="1:14" s="18" customFormat="1" ht="12.75">
      <c r="A200" s="1"/>
      <c r="B200" s="12"/>
      <c r="L200"/>
      <c r="M200"/>
      <c r="N200"/>
    </row>
    <row r="201" spans="1:14" s="18" customFormat="1" ht="12.75">
      <c r="A201" s="1"/>
      <c r="B201" s="12"/>
      <c r="L201"/>
      <c r="M201"/>
      <c r="N201"/>
    </row>
    <row r="202" spans="1:14" s="18" customFormat="1" ht="12.75">
      <c r="A202" s="1"/>
      <c r="B202" s="12"/>
      <c r="L202"/>
      <c r="M202"/>
      <c r="N202"/>
    </row>
    <row r="203" spans="1:14" s="18" customFormat="1" ht="12.75">
      <c r="A203" s="1"/>
      <c r="B203" s="12"/>
      <c r="L203"/>
      <c r="M203"/>
      <c r="N203"/>
    </row>
    <row r="204" spans="1:14" s="18" customFormat="1" ht="12.75">
      <c r="A204" s="1"/>
      <c r="B204" s="12"/>
      <c r="L204"/>
      <c r="M204"/>
      <c r="N204"/>
    </row>
    <row r="205" spans="1:14" s="18" customFormat="1" ht="12.75">
      <c r="A205" s="1"/>
      <c r="B205" s="12"/>
      <c r="L205"/>
      <c r="M205"/>
      <c r="N205"/>
    </row>
    <row r="206" spans="1:14" s="18" customFormat="1" ht="12.75">
      <c r="A206" s="1"/>
      <c r="B206" s="12"/>
      <c r="L206"/>
      <c r="M206"/>
      <c r="N206"/>
    </row>
    <row r="207" spans="1:14" s="18" customFormat="1" ht="12.75">
      <c r="A207" s="1"/>
      <c r="B207" s="12"/>
      <c r="L207"/>
      <c r="M207"/>
      <c r="N207"/>
    </row>
    <row r="208" spans="1:14" s="18" customFormat="1" ht="12.75">
      <c r="A208" s="1"/>
      <c r="B208" s="12"/>
      <c r="L208"/>
      <c r="M208"/>
      <c r="N208"/>
    </row>
    <row r="209" spans="1:14" s="18" customFormat="1" ht="12.75">
      <c r="A209" s="1"/>
      <c r="B209" s="12"/>
      <c r="L209"/>
      <c r="M209"/>
      <c r="N209"/>
    </row>
    <row r="210" spans="1:14" s="18" customFormat="1" ht="12.75">
      <c r="A210" s="1"/>
      <c r="B210" s="12"/>
      <c r="L210"/>
      <c r="M210"/>
      <c r="N210"/>
    </row>
    <row r="211" spans="1:14" s="18" customFormat="1" ht="12.75">
      <c r="A211" s="1"/>
      <c r="B211" s="12"/>
      <c r="L211"/>
      <c r="M211"/>
      <c r="N211"/>
    </row>
    <row r="212" spans="1:14" s="18" customFormat="1" ht="12.75">
      <c r="A212" s="1"/>
      <c r="B212" s="12"/>
      <c r="L212"/>
      <c r="M212"/>
      <c r="N212"/>
    </row>
    <row r="213" spans="1:14" s="18" customFormat="1" ht="12.75">
      <c r="A213" s="1"/>
      <c r="B213" s="12"/>
      <c r="L213"/>
      <c r="M213"/>
      <c r="N213"/>
    </row>
    <row r="214" spans="1:14" s="18" customFormat="1" ht="12.75">
      <c r="A214" s="1"/>
      <c r="B214" s="12"/>
      <c r="L214"/>
      <c r="M214"/>
      <c r="N214"/>
    </row>
    <row r="215" spans="1:14" s="18" customFormat="1" ht="12.75">
      <c r="A215" s="1"/>
      <c r="B215" s="12"/>
      <c r="L215"/>
      <c r="M215"/>
      <c r="N215"/>
    </row>
    <row r="216" spans="1:14" s="18" customFormat="1" ht="12.75">
      <c r="A216" s="1"/>
      <c r="B216" s="12"/>
      <c r="L216"/>
      <c r="M216"/>
      <c r="N216"/>
    </row>
    <row r="217" spans="1:14" s="18" customFormat="1" ht="12.75">
      <c r="A217" s="1"/>
      <c r="B217" s="12"/>
      <c r="L217"/>
      <c r="M217"/>
      <c r="N217"/>
    </row>
    <row r="218" spans="1:14" s="18" customFormat="1" ht="12.75">
      <c r="A218" s="1"/>
      <c r="B218" s="12"/>
      <c r="L218"/>
      <c r="M218"/>
      <c r="N218"/>
    </row>
    <row r="219" spans="1:14" s="18" customFormat="1" ht="12.75">
      <c r="A219" s="1"/>
      <c r="B219" s="12"/>
      <c r="L219"/>
      <c r="M219"/>
      <c r="N219"/>
    </row>
    <row r="220" spans="1:14" s="18" customFormat="1" ht="12.75">
      <c r="A220" s="1"/>
      <c r="B220" s="12"/>
      <c r="L220"/>
      <c r="M220"/>
      <c r="N220"/>
    </row>
    <row r="221" spans="1:14" s="18" customFormat="1" ht="12.75">
      <c r="A221" s="1"/>
      <c r="B221" s="12"/>
      <c r="L221"/>
      <c r="M221"/>
      <c r="N221"/>
    </row>
    <row r="222" spans="1:14" s="18" customFormat="1" ht="12.75">
      <c r="A222" s="1"/>
      <c r="B222" s="12"/>
      <c r="L222"/>
      <c r="M222"/>
      <c r="N222"/>
    </row>
    <row r="223" spans="1:14" s="18" customFormat="1" ht="12.75">
      <c r="A223" s="1"/>
      <c r="B223" s="12"/>
      <c r="L223"/>
      <c r="M223"/>
      <c r="N223"/>
    </row>
    <row r="224" spans="1:14" s="18" customFormat="1" ht="12.75">
      <c r="A224" s="1"/>
      <c r="B224" s="12"/>
      <c r="L224"/>
      <c r="M224"/>
      <c r="N224"/>
    </row>
    <row r="225" spans="1:14" s="18" customFormat="1" ht="12.75">
      <c r="A225" s="1"/>
      <c r="B225" s="12"/>
      <c r="L225"/>
      <c r="M225"/>
      <c r="N225"/>
    </row>
    <row r="226" spans="1:14" s="18" customFormat="1" ht="12.75">
      <c r="A226" s="1"/>
      <c r="B226" s="12"/>
      <c r="L226"/>
      <c r="M226"/>
      <c r="N226"/>
    </row>
    <row r="227" spans="1:14" s="18" customFormat="1" ht="12.75">
      <c r="A227" s="1"/>
      <c r="B227" s="12"/>
      <c r="L227"/>
      <c r="M227"/>
      <c r="N227"/>
    </row>
    <row r="228" spans="1:14" s="18" customFormat="1" ht="12.75">
      <c r="A228" s="1"/>
      <c r="B228" s="12"/>
      <c r="L228"/>
      <c r="M228"/>
      <c r="N228"/>
    </row>
    <row r="229" spans="1:14" s="18" customFormat="1" ht="12.75">
      <c r="A229" s="1"/>
      <c r="B229" s="12"/>
      <c r="L229"/>
      <c r="M229"/>
      <c r="N229"/>
    </row>
    <row r="230" spans="1:14" s="18" customFormat="1" ht="12.75">
      <c r="A230" s="1"/>
      <c r="B230" s="12"/>
      <c r="L230"/>
      <c r="M230"/>
      <c r="N230"/>
    </row>
    <row r="231" spans="1:14" s="18" customFormat="1" ht="12.75">
      <c r="A231" s="1"/>
      <c r="B231" s="12"/>
      <c r="L231"/>
      <c r="M231"/>
      <c r="N231"/>
    </row>
    <row r="232" spans="1:14" s="18" customFormat="1" ht="12.75">
      <c r="A232" s="1"/>
      <c r="B232" s="12"/>
      <c r="L232"/>
      <c r="M232"/>
      <c r="N232"/>
    </row>
    <row r="233" spans="1:14" s="18" customFormat="1" ht="12.75">
      <c r="A233" s="1"/>
      <c r="B233" s="12"/>
      <c r="L233"/>
      <c r="M233"/>
      <c r="N233"/>
    </row>
    <row r="234" spans="1:14" s="18" customFormat="1" ht="12.75">
      <c r="A234" s="1"/>
      <c r="B234" s="12"/>
      <c r="L234"/>
      <c r="M234"/>
      <c r="N234"/>
    </row>
    <row r="235" spans="1:14" s="18" customFormat="1" ht="12.75">
      <c r="A235" s="1"/>
      <c r="B235" s="12"/>
      <c r="L235"/>
      <c r="M235"/>
      <c r="N235"/>
    </row>
    <row r="236" spans="1:14" s="18" customFormat="1" ht="12.75">
      <c r="A236" s="1"/>
      <c r="B236" s="12"/>
      <c r="L236"/>
      <c r="M236"/>
      <c r="N236"/>
    </row>
    <row r="237" spans="1:14" s="18" customFormat="1" ht="12.75">
      <c r="A237" s="1"/>
      <c r="B237" s="12"/>
      <c r="L237"/>
      <c r="M237"/>
      <c r="N237"/>
    </row>
    <row r="238" spans="1:14" s="18" customFormat="1" ht="12.75">
      <c r="A238" s="1"/>
      <c r="B238" s="12"/>
      <c r="L238"/>
      <c r="M238"/>
      <c r="N238"/>
    </row>
    <row r="239" spans="1:14" s="18" customFormat="1" ht="12.75">
      <c r="A239" s="1"/>
      <c r="B239" s="12"/>
      <c r="L239"/>
      <c r="M239"/>
      <c r="N239"/>
    </row>
    <row r="240" spans="1:14" s="18" customFormat="1" ht="12.75">
      <c r="A240" s="1"/>
      <c r="B240" s="12"/>
      <c r="L240"/>
      <c r="M240"/>
      <c r="N240"/>
    </row>
    <row r="241" spans="1:14" s="18" customFormat="1" ht="12.75">
      <c r="A241" s="1"/>
      <c r="B241" s="12"/>
      <c r="L241"/>
      <c r="M241"/>
      <c r="N241"/>
    </row>
    <row r="242" spans="1:14" s="18" customFormat="1" ht="12.75">
      <c r="A242" s="1"/>
      <c r="B242" s="12"/>
      <c r="L242"/>
      <c r="M242"/>
      <c r="N242"/>
    </row>
    <row r="243" spans="1:14" s="18" customFormat="1" ht="12.75">
      <c r="A243" s="1"/>
      <c r="B243" s="12"/>
      <c r="L243"/>
      <c r="M243"/>
      <c r="N243"/>
    </row>
    <row r="244" spans="1:14" s="18" customFormat="1" ht="12.75">
      <c r="A244" s="1"/>
      <c r="B244" s="12"/>
      <c r="L244"/>
      <c r="M244"/>
      <c r="N244"/>
    </row>
    <row r="245" spans="1:14" s="18" customFormat="1" ht="12.75">
      <c r="A245" s="1"/>
      <c r="B245" s="12"/>
      <c r="L245"/>
      <c r="M245"/>
      <c r="N245"/>
    </row>
    <row r="246" spans="1:14" s="18" customFormat="1" ht="12.75">
      <c r="A246" s="1"/>
      <c r="B246" s="12"/>
      <c r="L246"/>
      <c r="M246"/>
      <c r="N246"/>
    </row>
    <row r="247" spans="1:14" s="18" customFormat="1" ht="12.75">
      <c r="A247" s="1"/>
      <c r="B247" s="12"/>
      <c r="L247"/>
      <c r="M247"/>
      <c r="N247"/>
    </row>
    <row r="248" spans="1:14" s="18" customFormat="1" ht="12.75">
      <c r="A248" s="1"/>
      <c r="B248" s="12"/>
      <c r="L248"/>
      <c r="M248"/>
      <c r="N248"/>
    </row>
    <row r="249" spans="1:14" s="18" customFormat="1" ht="12.75">
      <c r="A249" s="1"/>
      <c r="B249" s="12"/>
      <c r="L249"/>
      <c r="M249"/>
      <c r="N249"/>
    </row>
    <row r="250" spans="1:14" s="18" customFormat="1" ht="12.75">
      <c r="A250" s="1"/>
      <c r="B250" s="12"/>
      <c r="L250"/>
      <c r="M250"/>
      <c r="N250"/>
    </row>
    <row r="251" spans="1:14" s="18" customFormat="1" ht="12.75">
      <c r="A251" s="1"/>
      <c r="B251" s="12"/>
      <c r="L251"/>
      <c r="M251"/>
      <c r="N251"/>
    </row>
    <row r="252" spans="1:14" s="18" customFormat="1" ht="12.75">
      <c r="A252" s="1"/>
      <c r="B252" s="12"/>
      <c r="L252"/>
      <c r="M252"/>
      <c r="N252"/>
    </row>
    <row r="253" spans="1:14" s="18" customFormat="1" ht="12.75">
      <c r="A253" s="1"/>
      <c r="B253" s="12"/>
      <c r="L253"/>
      <c r="M253"/>
      <c r="N253"/>
    </row>
    <row r="254" spans="1:14" s="18" customFormat="1" ht="12.75">
      <c r="A254" s="1"/>
      <c r="B254" s="12"/>
      <c r="L254"/>
      <c r="M254"/>
      <c r="N254"/>
    </row>
    <row r="255" spans="1:14" s="18" customFormat="1" ht="12.75">
      <c r="A255" s="1"/>
      <c r="B255" s="12"/>
      <c r="L255"/>
      <c r="M255"/>
      <c r="N255"/>
    </row>
    <row r="256" spans="1:14" s="18" customFormat="1" ht="12.75">
      <c r="A256" s="1"/>
      <c r="B256" s="12"/>
      <c r="L256"/>
      <c r="M256"/>
      <c r="N256"/>
    </row>
    <row r="257" spans="1:14" s="18" customFormat="1" ht="12.75">
      <c r="A257" s="1"/>
      <c r="B257" s="12"/>
      <c r="L257"/>
      <c r="M257"/>
      <c r="N257"/>
    </row>
    <row r="258" spans="1:14" s="18" customFormat="1" ht="12.75">
      <c r="A258" s="1"/>
      <c r="B258" s="12"/>
      <c r="L258"/>
      <c r="M258"/>
      <c r="N258"/>
    </row>
    <row r="259" spans="1:14" s="18" customFormat="1" ht="12.75">
      <c r="A259" s="1"/>
      <c r="B259" s="12"/>
      <c r="L259"/>
      <c r="M259"/>
      <c r="N259"/>
    </row>
    <row r="260" spans="1:14" s="18" customFormat="1" ht="12.75">
      <c r="A260" s="1"/>
      <c r="B260" s="12"/>
      <c r="L260"/>
      <c r="M260"/>
      <c r="N260"/>
    </row>
    <row r="261" spans="1:14" s="18" customFormat="1" ht="12.75">
      <c r="A261" s="1"/>
      <c r="B261" s="12"/>
      <c r="L261"/>
      <c r="M261"/>
      <c r="N261"/>
    </row>
    <row r="262" spans="1:14" s="18" customFormat="1" ht="12.75">
      <c r="A262" s="1"/>
      <c r="B262" s="12"/>
      <c r="L262"/>
      <c r="M262"/>
      <c r="N262"/>
    </row>
    <row r="263" spans="1:14" s="18" customFormat="1" ht="12.75">
      <c r="A263" s="1"/>
      <c r="B263" s="12"/>
      <c r="L263"/>
      <c r="M263"/>
      <c r="N263"/>
    </row>
    <row r="264" spans="1:14" s="18" customFormat="1" ht="12.75">
      <c r="A264" s="1"/>
      <c r="B264" s="12"/>
      <c r="L264"/>
      <c r="M264"/>
      <c r="N264"/>
    </row>
    <row r="265" spans="1:14" s="18" customFormat="1" ht="12.75">
      <c r="A265" s="1"/>
      <c r="B265" s="12"/>
      <c r="L265"/>
      <c r="M265"/>
      <c r="N265"/>
    </row>
    <row r="266" spans="1:14" s="18" customFormat="1" ht="12.75">
      <c r="A266" s="1"/>
      <c r="B266" s="12"/>
      <c r="L266"/>
      <c r="M266"/>
      <c r="N266"/>
    </row>
    <row r="267" spans="1:14" s="18" customFormat="1" ht="12.75">
      <c r="A267" s="1"/>
      <c r="B267" s="12"/>
      <c r="L267"/>
      <c r="M267"/>
      <c r="N267"/>
    </row>
    <row r="268" spans="1:14" s="18" customFormat="1" ht="12.75">
      <c r="A268" s="1"/>
      <c r="B268" s="12"/>
      <c r="L268"/>
      <c r="M268"/>
      <c r="N268"/>
    </row>
    <row r="269" spans="1:14" s="18" customFormat="1" ht="12.75">
      <c r="A269" s="1"/>
      <c r="B269" s="12"/>
      <c r="L269"/>
      <c r="M269"/>
      <c r="N269"/>
    </row>
    <row r="270" spans="1:14" s="18" customFormat="1" ht="12.75">
      <c r="A270" s="1"/>
      <c r="B270" s="12"/>
      <c r="L270"/>
      <c r="M270"/>
      <c r="N270"/>
    </row>
    <row r="271" spans="1:14" s="18" customFormat="1" ht="12.75">
      <c r="A271" s="1"/>
      <c r="B271" s="12"/>
      <c r="L271"/>
      <c r="M271"/>
      <c r="N271"/>
    </row>
    <row r="272" spans="1:14" s="18" customFormat="1" ht="12.75">
      <c r="A272" s="1"/>
      <c r="B272" s="12"/>
      <c r="L272"/>
      <c r="M272"/>
      <c r="N272"/>
    </row>
  </sheetData>
  <sheetProtection/>
  <mergeCells count="4">
    <mergeCell ref="D5:G5"/>
    <mergeCell ref="H5:L5"/>
    <mergeCell ref="F6:G6"/>
    <mergeCell ref="K6:L6"/>
  </mergeCells>
  <printOptions/>
  <pageMargins left="0.43" right="0.34" top="0.3" bottom="0.28" header="0.18" footer="0.17"/>
  <pageSetup fitToHeight="1" fitToWidth="1"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Moorabool Shire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techone</dc:creator>
  <cp:keywords/>
  <dc:description/>
  <cp:lastModifiedBy>MSCAdmin</cp:lastModifiedBy>
  <cp:lastPrinted>2016-05-16T07:54:58Z</cp:lastPrinted>
  <dcterms:created xsi:type="dcterms:W3CDTF">2005-10-18T00:02:59Z</dcterms:created>
  <dcterms:modified xsi:type="dcterms:W3CDTF">2016-05-16T08:47:49Z</dcterms:modified>
  <cp:category/>
  <cp:version/>
  <cp:contentType/>
  <cp:contentStatus/>
</cp:coreProperties>
</file>